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270"/>
  </bookViews>
  <sheets>
    <sheet name="Top Közlemények" sheetId="3" r:id="rId1"/>
  </sheets>
  <definedNames>
    <definedName name="_xlnm._FilterDatabase" localSheetId="0" hidden="1">'Top Közlemények'!$A$1:$AO$33</definedName>
  </definedNames>
  <calcPr calcId="145621"/>
</workbook>
</file>

<file path=xl/calcChain.xml><?xml version="1.0" encoding="utf-8"?>
<calcChain xmlns="http://schemas.openxmlformats.org/spreadsheetml/2006/main">
  <c r="AO33" i="3" l="1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B33" i="3"/>
  <c r="AD33" i="3" s="1"/>
  <c r="AB32" i="3"/>
  <c r="AD32" i="3" s="1"/>
  <c r="AB31" i="3"/>
  <c r="AD31" i="3" s="1"/>
  <c r="AB30" i="3"/>
  <c r="AD30" i="3" s="1"/>
  <c r="AB29" i="3"/>
  <c r="AD29" i="3" s="1"/>
  <c r="AB28" i="3"/>
  <c r="AD28" i="3" s="1"/>
  <c r="AB27" i="3"/>
  <c r="AD27" i="3" s="1"/>
  <c r="AB26" i="3"/>
  <c r="AD26" i="3" s="1"/>
  <c r="AB25" i="3"/>
  <c r="AD25" i="3" s="1"/>
  <c r="AB24" i="3"/>
  <c r="AD24" i="3" s="1"/>
  <c r="AB23" i="3"/>
  <c r="AD23" i="3" s="1"/>
  <c r="AB22" i="3"/>
  <c r="AD22" i="3" s="1"/>
  <c r="AB21" i="3"/>
  <c r="AD21" i="3" s="1"/>
  <c r="AB20" i="3"/>
  <c r="AD20" i="3" s="1"/>
  <c r="AB19" i="3"/>
  <c r="AD19" i="3" s="1"/>
  <c r="AB18" i="3"/>
  <c r="AD18" i="3" s="1"/>
  <c r="AB17" i="3"/>
  <c r="AD17" i="3" s="1"/>
  <c r="Y33" i="3"/>
  <c r="AA33" i="3" s="1"/>
  <c r="Y32" i="3"/>
  <c r="AA32" i="3" s="1"/>
  <c r="Y31" i="3"/>
  <c r="AA31" i="3" s="1"/>
  <c r="Y30" i="3"/>
  <c r="AA30" i="3" s="1"/>
  <c r="Y29" i="3"/>
  <c r="AA29" i="3" s="1"/>
  <c r="Y28" i="3"/>
  <c r="AA28" i="3" s="1"/>
  <c r="Y27" i="3"/>
  <c r="AA27" i="3" s="1"/>
  <c r="Y26" i="3"/>
  <c r="AA26" i="3" s="1"/>
  <c r="Y25" i="3"/>
  <c r="AA25" i="3" s="1"/>
  <c r="Y24" i="3"/>
  <c r="AA24" i="3" s="1"/>
  <c r="Y23" i="3"/>
  <c r="AA23" i="3" s="1"/>
  <c r="Y22" i="3"/>
  <c r="AA22" i="3" s="1"/>
  <c r="Y21" i="3"/>
  <c r="AA21" i="3" s="1"/>
  <c r="Y20" i="3"/>
  <c r="AA20" i="3" s="1"/>
  <c r="Y19" i="3"/>
  <c r="AA19" i="3" s="1"/>
  <c r="Y18" i="3"/>
  <c r="AA18" i="3" s="1"/>
  <c r="Y17" i="3"/>
  <c r="AA17" i="3" s="1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O4" i="3"/>
  <c r="AO3" i="3"/>
  <c r="AO2" i="3"/>
  <c r="Y16" i="3"/>
  <c r="AA16" i="3" s="1"/>
  <c r="Y15" i="3"/>
  <c r="AA15" i="3" s="1"/>
  <c r="Y14" i="3"/>
  <c r="AA14" i="3" s="1"/>
  <c r="Y13" i="3"/>
  <c r="AA13" i="3" s="1"/>
  <c r="Y12" i="3"/>
  <c r="AA12" i="3" s="1"/>
  <c r="Y11" i="3"/>
  <c r="AA11" i="3" s="1"/>
  <c r="Y10" i="3"/>
  <c r="AA10" i="3" s="1"/>
  <c r="Y9" i="3"/>
  <c r="AA9" i="3" s="1"/>
  <c r="Y8" i="3"/>
  <c r="AA8" i="3" s="1"/>
  <c r="Y7" i="3"/>
  <c r="AA7" i="3" s="1"/>
  <c r="Y6" i="3"/>
  <c r="AA6" i="3" s="1"/>
  <c r="Y5" i="3"/>
  <c r="AA5" i="3" s="1"/>
  <c r="Y4" i="3"/>
  <c r="AA4" i="3" s="1"/>
  <c r="Y3" i="3"/>
  <c r="AA3" i="3" s="1"/>
  <c r="AB16" i="3"/>
  <c r="AD16" i="3" s="1"/>
  <c r="AB15" i="3"/>
  <c r="AD15" i="3" s="1"/>
  <c r="AB14" i="3"/>
  <c r="AD14" i="3" s="1"/>
  <c r="AB13" i="3"/>
  <c r="AD13" i="3" s="1"/>
  <c r="AB12" i="3"/>
  <c r="AD12" i="3" s="1"/>
  <c r="AB11" i="3"/>
  <c r="AD11" i="3" s="1"/>
  <c r="AB10" i="3"/>
  <c r="AD10" i="3" s="1"/>
  <c r="AB9" i="3"/>
  <c r="AD9" i="3" s="1"/>
  <c r="AB8" i="3"/>
  <c r="AD8" i="3" s="1"/>
  <c r="AB7" i="3"/>
  <c r="AD7" i="3" s="1"/>
  <c r="AB6" i="3"/>
  <c r="AD6" i="3" s="1"/>
  <c r="AB5" i="3"/>
  <c r="AD5" i="3" s="1"/>
  <c r="AB4" i="3"/>
  <c r="AD4" i="3" s="1"/>
  <c r="AB3" i="3"/>
  <c r="AD3" i="3" s="1"/>
  <c r="AB2" i="3"/>
  <c r="AD2" i="3" s="1"/>
  <c r="Y2" i="3"/>
  <c r="AA2" i="3" s="1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Z2" i="3" l="1"/>
  <c r="Z6" i="3"/>
  <c r="Z10" i="3"/>
  <c r="Z14" i="3"/>
  <c r="Z18" i="3"/>
  <c r="Z22" i="3"/>
  <c r="Z26" i="3"/>
  <c r="Z30" i="3"/>
  <c r="AC2" i="3"/>
  <c r="AC6" i="3"/>
  <c r="AC10" i="3"/>
  <c r="AC14" i="3"/>
  <c r="AC18" i="3"/>
  <c r="AC22" i="3"/>
  <c r="AC26" i="3"/>
  <c r="AC30" i="3"/>
  <c r="Z3" i="3"/>
  <c r="Z7" i="3"/>
  <c r="Z11" i="3"/>
  <c r="Z15" i="3"/>
  <c r="Z19" i="3"/>
  <c r="Z23" i="3"/>
  <c r="Z27" i="3"/>
  <c r="Z31" i="3"/>
  <c r="AC3" i="3"/>
  <c r="AC7" i="3"/>
  <c r="AC11" i="3"/>
  <c r="AC15" i="3"/>
  <c r="AC19" i="3"/>
  <c r="AC23" i="3"/>
  <c r="AC27" i="3"/>
  <c r="AC31" i="3"/>
  <c r="Z4" i="3"/>
  <c r="Z8" i="3"/>
  <c r="Z12" i="3"/>
  <c r="Z16" i="3"/>
  <c r="Z20" i="3"/>
  <c r="Z24" i="3"/>
  <c r="Z28" i="3"/>
  <c r="Z32" i="3"/>
  <c r="AC4" i="3"/>
  <c r="AC8" i="3"/>
  <c r="AC12" i="3"/>
  <c r="AC16" i="3"/>
  <c r="AC20" i="3"/>
  <c r="AC24" i="3"/>
  <c r="AC28" i="3"/>
  <c r="AC32" i="3"/>
  <c r="Z5" i="3"/>
  <c r="Z9" i="3"/>
  <c r="Z13" i="3"/>
  <c r="Z17" i="3"/>
  <c r="Z21" i="3"/>
  <c r="Z25" i="3"/>
  <c r="Z29" i="3"/>
  <c r="Z33" i="3"/>
  <c r="AC5" i="3"/>
  <c r="AC9" i="3"/>
  <c r="AC13" i="3"/>
  <c r="AC17" i="3"/>
  <c r="AC21" i="3"/>
  <c r="AC25" i="3"/>
  <c r="AC29" i="3"/>
  <c r="AC33" i="3"/>
</calcChain>
</file>

<file path=xl/sharedStrings.xml><?xml version="1.0" encoding="utf-8"?>
<sst xmlns="http://schemas.openxmlformats.org/spreadsheetml/2006/main" count="434" uniqueCount="205">
  <si>
    <t>Szerzok vesszovel elvalasztva</t>
  </si>
  <si>
    <t>Cim</t>
  </si>
  <si>
    <t>Lelohely</t>
  </si>
  <si>
    <t>kotet</t>
  </si>
  <si>
    <t>fuzet</t>
  </si>
  <si>
    <t>oldaltol</t>
  </si>
  <si>
    <t>oldalig</t>
  </si>
  <si>
    <t>kozlesi ev</t>
  </si>
  <si>
    <t>tipus</t>
  </si>
  <si>
    <t>besorolas</t>
  </si>
  <si>
    <t>azonosito</t>
  </si>
  <si>
    <t>ISSN</t>
  </si>
  <si>
    <t>DOI</t>
  </si>
  <si>
    <t>*Hegedűs P, Li S, Korkmaz-Icöz S, Radovits T, Mayer T, Al Said S, Brlecic P, Karck M, *Merkely B, Szabó G</t>
  </si>
  <si>
    <t>Dimethyloxalylglycine treatment of brain-dead donor rats improves both donor and graft left ventricular function after heart transplantation.</t>
  </si>
  <si>
    <t>J HEART LUNG TRANSPL</t>
  </si>
  <si>
    <t>Folyóiratcikk</t>
  </si>
  <si>
    <t>Szakcikk</t>
  </si>
  <si>
    <t>1053-2498</t>
  </si>
  <si>
    <t>10.1016/j.healun.2015.06.016</t>
  </si>
  <si>
    <t>Martinez-Saguer I, *Farkas H</t>
  </si>
  <si>
    <t>Erythema Marginatum as an Early Symptom of Hereditary Angioedema: Case Report of 2 Newborns</t>
  </si>
  <si>
    <t>PEDIATRICS</t>
  </si>
  <si>
    <t>Rövid közlemény</t>
  </si>
  <si>
    <t>0031-4005</t>
  </si>
  <si>
    <t>10.1542/peds.2015-2411</t>
  </si>
  <si>
    <t>*Görög A, Németh K, Kolev K, Zone JJ, Mayer B, Silló P, Bognár P, *Kárpáti S</t>
  </si>
  <si>
    <t>Circulating Transglutaminase 3 - Immunoglobulin A immune complexes in dermatitis herpetiformis</t>
  </si>
  <si>
    <t>J INVEST DERMATOL</t>
  </si>
  <si>
    <t>0022-202X</t>
  </si>
  <si>
    <t>10.1016/j.jid.2016.03.039</t>
  </si>
  <si>
    <t>*Kovacs G, Wachtel AE, Basharova EV, Spinelli T, Nicolas P, Kabickova E</t>
  </si>
  <si>
    <t>Palonosetron versus ondansetron for prevention of chemotherapy-induced nausea and vomiting in paediatric patients with cancer receiving moderately or highly emetogenic chemotherapy: a randomised, phase 3, double-blind, double-dummy, non-inferiority study.</t>
  </si>
  <si>
    <t>LANCET ONCOL</t>
  </si>
  <si>
    <t>1470-2045</t>
  </si>
  <si>
    <t>10.1016/S1470-2045(15)00520-3</t>
  </si>
  <si>
    <t>Hypertrophic Cardiomyopathy in a Monozygotic Twin Pair: Similarly Different</t>
  </si>
  <si>
    <t>CIRC-CARDIOVASC IMAG</t>
  </si>
  <si>
    <t>1941-9651</t>
  </si>
  <si>
    <t>10.1161/CIRCIMAGING.116.004794</t>
  </si>
  <si>
    <t>*Ujma Péter P, Sándor Piroska, Szakadát Sára, Gombos Ferenc, *Bódizs Róbert</t>
  </si>
  <si>
    <t>Sleep spindles and intelligence in early childhood-developmental and trait-dependent aspects.</t>
  </si>
  <si>
    <t>DEV PSYCHOL</t>
  </si>
  <si>
    <t>0012-1649</t>
  </si>
  <si>
    <t>10.1037/dev0000233</t>
  </si>
  <si>
    <t>*Iordanov I, Mihályi C, Tóth B, *Csanády L</t>
  </si>
  <si>
    <t>The proposed channel-enzyme transient receptor potential melastatin 2 does not possess ADP ribose hydrolase activity</t>
  </si>
  <si>
    <t>ELIFE</t>
  </si>
  <si>
    <t>2050-084X</t>
  </si>
  <si>
    <t>10.7554/eLife.17600</t>
  </si>
  <si>
    <t>*Mihalyi C, Torocsik B, *Csanady L</t>
  </si>
  <si>
    <t>Obligate coupling of CFTR pore opening to tight nucleotide-binding domain dimerization.</t>
  </si>
  <si>
    <t>10.7554/eLife.18164</t>
  </si>
  <si>
    <t>*Szollosi A, Vieira-Pires RS, Teixeira-Duarte CM, Rocha R, Morais-Cabral JH</t>
  </si>
  <si>
    <t>Dissecting the Molecular Mechanism of Nucleotide-Dependent Activation of the KtrAB K+ Transporter</t>
  </si>
  <si>
    <t>PLOS BIOL</t>
  </si>
  <si>
    <t>online</t>
  </si>
  <si>
    <t>1544-9173</t>
  </si>
  <si>
    <t>10.1371/journal.pbio.1002356</t>
  </si>
  <si>
    <t>Krakowski MI, De Sanctis P, Foxe JJ, Hoptman MJ, Nolan K, Kamiel S, *Czobor P</t>
  </si>
  <si>
    <t>Disturbances in Response Inhibition and Emotional Processing as Potential Pathways to Violence in Schizophrenia: A High-Density Event-Related Potential Study.</t>
  </si>
  <si>
    <t>SCHIZOPHRENIA BULL</t>
  </si>
  <si>
    <t>0586-7614</t>
  </si>
  <si>
    <t>10.1093/schbul/sbw005</t>
  </si>
  <si>
    <t>*E Bori, J Guo, R Rácz, B Burghardt, A Földes, B Kerémi, H Harada, M C Steward, P Den Besten, A L J J Bronckers, *G Varga</t>
  </si>
  <si>
    <t>Evidence for Bicarbonate Secretion by Ameloblasts in a Novel Cellular Model</t>
  </si>
  <si>
    <t>J DENT RES</t>
  </si>
  <si>
    <t>0022-0345</t>
  </si>
  <si>
    <t>10.1177/0022034515625939</t>
  </si>
  <si>
    <t>*Németh T, Futosi K, Sitaru C, Ruland J, *Mócsai A</t>
  </si>
  <si>
    <t>Neutrophil-specific deletion of the CARD9 gene expression regulator suppresses autoantibody-induced inflammation in vivo</t>
  </si>
  <si>
    <t>NAT COMMUN</t>
  </si>
  <si>
    <t>2041-1723</t>
  </si>
  <si>
    <t>10.1038/ncomms11004</t>
  </si>
  <si>
    <t>Unique patterns of CD8+ T-cell-mediated organ damage in the Act-mOVA/OT-I model of acute graft-versus-host disease</t>
  </si>
  <si>
    <t>CELL MOL LIFE SCI</t>
  </si>
  <si>
    <t>1420-682X</t>
  </si>
  <si>
    <t>10.1007/s00018-016-2237-7</t>
  </si>
  <si>
    <t>*Ella K, Csépányi-Kömi R, *Káldi K</t>
  </si>
  <si>
    <t>Circadian regulation of human peripheral neutrophils</t>
  </si>
  <si>
    <t>BRAIN BEHAV IMMUN</t>
  </si>
  <si>
    <t>0889-1591</t>
  </si>
  <si>
    <t>10.1016/j.bbi.2016.04.016</t>
  </si>
  <si>
    <t>*Kovacs D, Eszlari N, Petschner P, Pap D, Vas S, Kovacs P, Gonda X, Juhasz G, *Bagdy G</t>
  </si>
  <si>
    <t>Effects of IL1B single nucleotide polymorphisms on depressive and anxiety symptoms are determined by severity and type of life stress.</t>
  </si>
  <si>
    <t>10.1016/j.bbi.2016.02.012</t>
  </si>
  <si>
    <t>*Giricz Z, Varga ZV, Baranyai T, Sipos P, Paloczi K, Kittel A, Buzas E, *Ferdinandy P</t>
  </si>
  <si>
    <t>Cardioprotection by remote ischemic preconditioning of the rat heart is mediated by extracellular vesicles</t>
  </si>
  <si>
    <t>J MOL CELL CARDIOL</t>
  </si>
  <si>
    <t>0022-2828</t>
  </si>
  <si>
    <t>10.1016/j.yjmcc.2014.01.004</t>
  </si>
  <si>
    <t>*Nagy ZZ, Takacs AI, Filkorn T, Kranitz K, Gyenes A, Juhasz E, Sandor GL, Kovacs I, Juhasz T, Slade S</t>
  </si>
  <si>
    <t>Complications of femtosecond laser-assisted cataract surgery.</t>
  </si>
  <si>
    <t>J CATARACT REFR SURG</t>
  </si>
  <si>
    <t>0886-3350</t>
  </si>
  <si>
    <t>10.1016/j.jcrs.2013.08.046</t>
  </si>
  <si>
    <t>*Szabo DR, Luconi M, Szabo PM, Toth M, Szucs N, Horanyi J, Nagy Z, Mannelli M, Patocs A, Racz K, *Igaz P</t>
  </si>
  <si>
    <t>Analysis of circulating microRNAs in adrenocortical tumors.</t>
  </si>
  <si>
    <t>LAB INVEST</t>
  </si>
  <si>
    <t>0023-6837</t>
  </si>
  <si>
    <t>10.1038/labinvest.2013.148</t>
  </si>
  <si>
    <t>Böhm J, Scheidl E, Bereczki D, Schelle T, *Arányi Z</t>
  </si>
  <si>
    <t>High resolution ultrasonography of peripheral nerves: measurements on 14 nerve segments in 56 healthy subjects and reliability assessments</t>
  </si>
  <si>
    <t>ULTRASCHALL MED</t>
  </si>
  <si>
    <t>0172-4614</t>
  </si>
  <si>
    <t>10.1055/s-0033-1356385</t>
  </si>
  <si>
    <t>*Simon-Szabó L, Kokas M, Mandl J, Kéri G, *Csala M</t>
  </si>
  <si>
    <t>Metformin Attenuates Palmitate-Induced Endoplasmic Reticulum Stress, Serine Phosphorylation of IRS-1 and Apoptosis in Rat Insulinoma Cells</t>
  </si>
  <si>
    <t>PLOS ONE</t>
  </si>
  <si>
    <t>1932-6203</t>
  </si>
  <si>
    <t>10.1371/journal.pone.0097868</t>
  </si>
  <si>
    <t>*Tothfalusi L, Endrenyi L, Chow SC</t>
  </si>
  <si>
    <t>Statistical and regulatory considerations in assessments of interchangeability of biological drug products.</t>
  </si>
  <si>
    <t>EUR J HEALTH ECON</t>
  </si>
  <si>
    <t>Suppl. 1</t>
  </si>
  <si>
    <t>S5</t>
  </si>
  <si>
    <t>S11</t>
  </si>
  <si>
    <t>1618-7598</t>
  </si>
  <si>
    <t>10.1007/s10198-014-0589-1</t>
  </si>
  <si>
    <t>*Gyongyosi B, Vegh E, Jaray B, Szekely E, Fassan M, Bodoky G, Schaff Z, *Kiss A M D Ph D</t>
  </si>
  <si>
    <t>Pretreatment Microrna Level and Outcome of Sorafenib-Treated Hepatocellular Carcinoma.</t>
  </si>
  <si>
    <t>J HISTOCHEM CYTOCHEM</t>
  </si>
  <si>
    <t>0022-1554</t>
  </si>
  <si>
    <t>10.1369/0022155414537277</t>
  </si>
  <si>
    <t>*Varga ZV, Zvara A, Farago N,Kocsis GF, Pipicz M, Gaspar R, Bencsik P, Gorbe A, Csonka C, Puskas LG, Thum T, Csont T, *Ferdinandy P</t>
  </si>
  <si>
    <t>MicroRNAs associated with ischemia/reperfusion injury and cardioprotection by ischemic pre- and postconditioning: ProtectomiRs</t>
  </si>
  <si>
    <t>AM J PHYSIOL HEART C</t>
  </si>
  <si>
    <t>H216</t>
  </si>
  <si>
    <t>H227</t>
  </si>
  <si>
    <t>0363-6135</t>
  </si>
  <si>
    <t>10.1152/ajpheart.00812.2013</t>
  </si>
  <si>
    <t>*Lex DJ, Tóth R, Cserép Z, Alexander SI, Breuer T, Sápi E, Szatmári A, Székely E, Gál J, *Székely A</t>
  </si>
  <si>
    <t>A comparison of the systems for the identification of postoperative acute kidney injury in pediatric cardiac patients</t>
  </si>
  <si>
    <t>ANN THORAC SURG</t>
  </si>
  <si>
    <t>0003-4975</t>
  </si>
  <si>
    <t>10.1016/j.athoracsur.2013.09.014</t>
  </si>
  <si>
    <t>*Toth K, Wasserkort R, Sipos F, Kalmar A, Wichmann B, Leiszter K, Valcz G, Juhasz M, Miheller P, Patai AV, Tulassay Z, *Molnar B</t>
  </si>
  <si>
    <t>Detection of methylated septin 9 in tissue and plasma of colorectal patients with neoplasia and the relationship to the amount of circulating cell-free DNA.</t>
  </si>
  <si>
    <t>10.1371/journal.pone.0115415</t>
  </si>
  <si>
    <t>*Zotter Z, Csuka D, Szabó E, Czaller I, Nébenführer Z, Temesszentandrási G, Fust G, Varga L, *Farkas H</t>
  </si>
  <si>
    <t>The influence of trigger factors on hereditary angioedema due to C1-inhibitor deficiency</t>
  </si>
  <si>
    <t>ORPHANET J RARE DIS</t>
  </si>
  <si>
    <t>1750-1172</t>
  </si>
  <si>
    <t>10.1186/1750-1172-9-44</t>
  </si>
  <si>
    <t>*Gábor L Sándor, Zoltán Kiss, Zoltán I Bocskai, Krasimir Kolev, Ágnes I Takács , Éva Juhász, Kinga Kránitz, Gábor Tóth, Andrea Gyenes, Imre Bojtár, Tibor Juhász, *Zoltán Z Nagy</t>
  </si>
  <si>
    <t>Comparison of the Mechanical Properties of the Anterior Lens Capsule Following Manual Capsulorhexis and Femtosecond Laser Capsulotomy</t>
  </si>
  <si>
    <t>J REFRACT SURG</t>
  </si>
  <si>
    <t>1081-597X</t>
  </si>
  <si>
    <t>10.3928/1081597X-20140903-08</t>
  </si>
  <si>
    <t>*Bognar P, Nemeth I,Mayer B, Haluszka D, Wikonkal N, Ostorhazi E, John S, Paulsson M, Smyth N, Pasztoi M, Buzas E, Szipocs R, Kolonics A, Temesvari E, *Karpati S</t>
  </si>
  <si>
    <t>10.1038/jid.2013.307</t>
  </si>
  <si>
    <t>*Kovács I, Kránitz K, Sándor GL, Knorz MC, Donnenfeld ED, Nuijts RM, *Nagy ZZ</t>
  </si>
  <si>
    <t>The effect of femtosecond laser capsulotomy on the development of posterior capsule opacification</t>
  </si>
  <si>
    <t>10.3928/1081597X-20140217-01</t>
  </si>
  <si>
    <t>*Mészáros V, Adam Sz, Szabó M, Szigeti R, *Urban R</t>
  </si>
  <si>
    <t>The Bifactor Model of the Maslach Burnout Inventory - Human Services Survey (MBI-HSS)</t>
  </si>
  <si>
    <t>STRESS HEALTH</t>
  </si>
  <si>
    <t>1532-3005</t>
  </si>
  <si>
    <t>10.1002/smi.2481</t>
  </si>
  <si>
    <t>*Mandel MD, Balint A, Lovasz BD, Gulacsi L, Strbak B, Golovics PA, Farkas K, Kürti Z, Szilagyi BK, Mohas A, Molnar T, *Lakatos PL</t>
  </si>
  <si>
    <t>Work disability and productivity loss in patients with inflammatory bowel diseases in Hungary in the era of biologics</t>
  </si>
  <si>
    <t>suppl 1</t>
  </si>
  <si>
    <t>S121</t>
  </si>
  <si>
    <t>S128</t>
  </si>
  <si>
    <t>10.1007/s10198-014-0603-7</t>
  </si>
  <si>
    <t>Balogh O, Brodszky V, Gulacsi L, Heredi E, Herszenyi K, Jokai H, Karpati S, Baji P, Remenyik E, Szegedi A, *Hollo P</t>
  </si>
  <si>
    <t>10.1007/s10198-014-0599-z</t>
  </si>
  <si>
    <t>*Kovacs A, Molnar AA, Celeng C, Toth A, Vago H, Apor A, Tarnoki AD, Tarnoki DL, Kosa J, Lakatos P, Voros S, Jermendy G, *Merkely B, *Maurovich-Horvat P</t>
  </si>
  <si>
    <t>*Érsek B, *Lupsa N, Pócza P, Tóth A, Horváth A, Molnár V, Bagita B, Bencsik A, Hegyesi H, Matolcsy A, Buzás EI, *Pós Z</t>
  </si>
  <si>
    <t>Első szerző neme</t>
  </si>
  <si>
    <t>Utolsó szerző neme</t>
  </si>
  <si>
    <t>Levelező szerző neme</t>
  </si>
  <si>
    <t>Női szerzők száma</t>
  </si>
  <si>
    <t>Férfi szerzők száma</t>
  </si>
  <si>
    <t>f</t>
  </si>
  <si>
    <t>n</t>
  </si>
  <si>
    <t>Női szerzők aránya</t>
  </si>
  <si>
    <t>Női elsőszerző</t>
  </si>
  <si>
    <t>Női utolsó szerző</t>
  </si>
  <si>
    <t>Női levelező szerző</t>
  </si>
  <si>
    <t>MTA SE Lendület kutatócsoport</t>
  </si>
  <si>
    <t>MTA SE kutatócsoport</t>
  </si>
  <si>
    <t>NAP kutatócsoport</t>
  </si>
  <si>
    <t>NVKP kutatócsoport</t>
  </si>
  <si>
    <t>Klinikai vagy Elméleti (K, E)</t>
  </si>
  <si>
    <t>SE szerzők száma</t>
  </si>
  <si>
    <t>Összes szerző száma</t>
  </si>
  <si>
    <t>Külföldi szerzők száma</t>
  </si>
  <si>
    <t>Scopus Field Weighted</t>
  </si>
  <si>
    <t>K</t>
  </si>
  <si>
    <t>E</t>
  </si>
  <si>
    <t>Reduced Inflammatory Threshold Indicates Skin Barrier Defect in Transglutaminase 3 Knockout Mice</t>
  </si>
  <si>
    <t>Cost-of-illness in patients with moderate to severe psoriasis: a cross-sectional survey in Hungarian dermatological centres.</t>
  </si>
  <si>
    <t>Kutatócsoport</t>
  </si>
  <si>
    <t>Külföldi szerző arány</t>
  </si>
  <si>
    <t>Se szerző arány</t>
  </si>
  <si>
    <t>Női fontos szerző</t>
  </si>
  <si>
    <t>Top Presztízs</t>
  </si>
  <si>
    <t>Top Idézet</t>
  </si>
  <si>
    <t>Típus</t>
  </si>
  <si>
    <t>Van külföldi együttműködés</t>
  </si>
  <si>
    <t>Külföldi együttműködés&gt;80%</t>
  </si>
  <si>
    <t>Se szerzői arány&gt;80%</t>
  </si>
  <si>
    <t>Se szerzői arány&lt;30%</t>
  </si>
  <si>
    <t>összes idéző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</si>
</sst>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1" applyFont="1"/>
    <xf numFmtId="9" fontId="0" fillId="0" borderId="0" xfId="0" applyNumberFormat="1"/>
    <xf numFmtId="164" fontId="0" fillId="0" borderId="0" xfId="2" applyNumberFormat="1" applyFont="1"/>
    <xf numFmtId="1" fontId="0" fillId="0" borderId="0" xfId="1" applyNumberFormat="1" applyFont="1"/>
    <xf numFmtId="0" fontId="0" fillId="2" borderId="0" xfId="0" applyFill="1"/>
    <xf numFmtId="9" fontId="0" fillId="2" borderId="0" xfId="1" applyFont="1" applyFill="1"/>
    <xf numFmtId="164" fontId="0" fillId="2" borderId="0" xfId="2" applyNumberFormat="1" applyFont="1" applyFill="1"/>
    <xf numFmtId="1" fontId="0" fillId="2" borderId="0" xfId="1" applyNumberFormat="1" applyFont="1" applyFill="1"/>
    <xf numFmtId="9" fontId="0" fillId="2" borderId="0" xfId="0" applyNumberFormat="1" applyFill="1"/>
    <xf numFmtId="0" fontId="0" fillId="3" borderId="0" xfId="0" applyFill="1"/>
    <xf numFmtId="9" fontId="0" fillId="3" borderId="0" xfId="1" applyFont="1" applyFill="1"/>
    <xf numFmtId="164" fontId="0" fillId="3" borderId="0" xfId="2" applyNumberFormat="1" applyFont="1" applyFill="1"/>
    <xf numFmtId="1" fontId="0" fillId="3" borderId="0" xfId="1" applyNumberFormat="1" applyFont="1" applyFill="1"/>
    <xf numFmtId="9" fontId="0" fillId="3" borderId="0" xfId="0" applyNumberFormat="1" applyFill="1"/>
    <xf numFmtId="0" fontId="0" fillId="4" borderId="0" xfId="0" applyFill="1"/>
    <xf numFmtId="9" fontId="0" fillId="4" borderId="0" xfId="1" applyFont="1" applyFill="1"/>
    <xf numFmtId="164" fontId="0" fillId="4" borderId="0" xfId="2" applyNumberFormat="1" applyFont="1" applyFill="1"/>
    <xf numFmtId="1" fontId="0" fillId="4" borderId="0" xfId="1" applyNumberFormat="1" applyFont="1" applyFill="1"/>
    <xf numFmtId="9" fontId="0" fillId="4" borderId="0" xfId="0" applyNumberFormat="1" applyFill="1"/>
    <xf numFmtId="0" fontId="2" fillId="5" borderId="0" xfId="0" applyFont="1" applyFill="1"/>
    <xf numFmtId="9" fontId="2" fillId="5" borderId="0" xfId="1" applyFont="1" applyFill="1"/>
    <xf numFmtId="164" fontId="2" fillId="5" borderId="0" xfId="2" applyNumberFormat="1" applyFont="1" applyFill="1"/>
    <xf numFmtId="1" fontId="2" fillId="5" borderId="0" xfId="1" applyNumberFormat="1" applyFont="1" applyFill="1"/>
    <xf numFmtId="9" fontId="2" fillId="5" borderId="0" xfId="0" applyNumberFormat="1" applyFont="1" applyFill="1"/>
    <xf numFmtId="0" fontId="0" fillId="6" borderId="0" xfId="0" applyFill="1"/>
    <xf numFmtId="9" fontId="0" fillId="6" borderId="0" xfId="1" applyFont="1" applyFill="1"/>
    <xf numFmtId="164" fontId="0" fillId="6" borderId="0" xfId="2" applyNumberFormat="1" applyFont="1" applyFill="1"/>
    <xf numFmtId="1" fontId="0" fillId="6" borderId="0" xfId="1" applyNumberFormat="1" applyFont="1" applyFill="1"/>
    <xf numFmtId="9" fontId="0" fillId="6" borderId="0" xfId="0" applyNumberFormat="1" applyFill="1"/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workbookViewId="0"/>
  </sheetViews>
  <sheetFormatPr defaultRowHeight="15" x14ac:dyDescent="0.25"/>
  <cols>
    <col min="1" max="1" width="19.42578125" customWidth="1"/>
    <col min="2" max="2" width="38.140625" customWidth="1"/>
    <col min="3" max="3" width="31.28515625" customWidth="1"/>
    <col min="4" max="4" width="9.140625" customWidth="1"/>
    <col min="10" max="10" width="18.140625" customWidth="1"/>
    <col min="11" max="11" width="13.5703125" customWidth="1"/>
    <col min="12" max="12" width="14.42578125" customWidth="1"/>
    <col min="13" max="13" width="13.140625" customWidth="1"/>
    <col min="16" max="16" width="16" customWidth="1"/>
    <col min="17" max="17" width="16.42578125" customWidth="1"/>
    <col min="25" max="25" width="19.5703125" bestFit="1" customWidth="1"/>
    <col min="26" max="30" width="19.5703125" customWidth="1"/>
    <col min="31" max="31" width="14.5703125" customWidth="1"/>
    <col min="40" max="40" width="10.42578125" customWidth="1"/>
  </cols>
  <sheetData>
    <row r="1" spans="1:41" x14ac:dyDescent="0.25">
      <c r="A1" t="s">
        <v>199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204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180</v>
      </c>
      <c r="Q1" t="s">
        <v>181</v>
      </c>
      <c r="R1" t="s">
        <v>182</v>
      </c>
      <c r="S1" t="s">
        <v>183</v>
      </c>
      <c r="T1" t="s">
        <v>193</v>
      </c>
      <c r="U1" t="s">
        <v>184</v>
      </c>
      <c r="V1" t="s">
        <v>187</v>
      </c>
      <c r="W1" t="s">
        <v>185</v>
      </c>
      <c r="X1" t="s">
        <v>186</v>
      </c>
      <c r="Y1" t="s">
        <v>194</v>
      </c>
      <c r="Z1" t="s">
        <v>200</v>
      </c>
      <c r="AA1" t="s">
        <v>201</v>
      </c>
      <c r="AB1" t="s">
        <v>195</v>
      </c>
      <c r="AC1" t="s">
        <v>202</v>
      </c>
      <c r="AD1" t="s">
        <v>203</v>
      </c>
      <c r="AE1" t="s">
        <v>188</v>
      </c>
      <c r="AF1" t="s">
        <v>169</v>
      </c>
      <c r="AG1" t="s">
        <v>170</v>
      </c>
      <c r="AH1" t="s">
        <v>171</v>
      </c>
      <c r="AI1" t="s">
        <v>172</v>
      </c>
      <c r="AJ1" t="s">
        <v>173</v>
      </c>
      <c r="AK1" t="s">
        <v>176</v>
      </c>
      <c r="AL1" t="s">
        <v>177</v>
      </c>
      <c r="AM1" t="s">
        <v>178</v>
      </c>
      <c r="AN1" t="s">
        <v>179</v>
      </c>
      <c r="AO1" t="s">
        <v>196</v>
      </c>
    </row>
    <row r="2" spans="1:41" x14ac:dyDescent="0.25">
      <c r="A2" t="s">
        <v>197</v>
      </c>
      <c r="B2" t="s">
        <v>13</v>
      </c>
      <c r="C2" t="s">
        <v>14</v>
      </c>
      <c r="D2" t="s">
        <v>15</v>
      </c>
      <c r="E2">
        <v>35</v>
      </c>
      <c r="F2">
        <v>1</v>
      </c>
      <c r="G2">
        <v>99</v>
      </c>
      <c r="H2">
        <v>107</v>
      </c>
      <c r="I2">
        <v>2016</v>
      </c>
      <c r="J2">
        <v>6</v>
      </c>
      <c r="K2" t="s">
        <v>16</v>
      </c>
      <c r="L2" t="s">
        <v>17</v>
      </c>
      <c r="M2">
        <v>2927507</v>
      </c>
      <c r="N2" t="s">
        <v>18</v>
      </c>
      <c r="O2" t="s">
        <v>19</v>
      </c>
      <c r="P2">
        <v>0</v>
      </c>
      <c r="Q2">
        <v>0</v>
      </c>
      <c r="R2">
        <v>0</v>
      </c>
      <c r="S2">
        <v>0</v>
      </c>
      <c r="T2">
        <f>IF((P2+Q2+R2+S2)&gt;0,1,0)</f>
        <v>0</v>
      </c>
      <c r="U2" t="s">
        <v>189</v>
      </c>
      <c r="V2">
        <v>8</v>
      </c>
      <c r="W2">
        <v>3</v>
      </c>
      <c r="X2">
        <v>10</v>
      </c>
      <c r="Y2" s="1">
        <f>V2/X2</f>
        <v>0.8</v>
      </c>
      <c r="Z2" s="3">
        <f>IF(Y2=0,0,1)</f>
        <v>1</v>
      </c>
      <c r="AA2" s="3">
        <f>IF(Y2&gt;=0.8,1,0)</f>
        <v>1</v>
      </c>
      <c r="AB2" s="1">
        <f>W2/X2</f>
        <v>0.3</v>
      </c>
      <c r="AC2" s="4">
        <f>IF(AB2&gt;=0.8,1,0)</f>
        <v>0</v>
      </c>
      <c r="AD2" s="4">
        <f>IF(AB2&lt;=0.3,1,0)</f>
        <v>1</v>
      </c>
      <c r="AE2">
        <v>1.44</v>
      </c>
      <c r="AF2" t="s">
        <v>174</v>
      </c>
      <c r="AG2" t="s">
        <v>174</v>
      </c>
      <c r="AH2" t="s">
        <v>174</v>
      </c>
      <c r="AI2">
        <v>1</v>
      </c>
      <c r="AJ2">
        <v>9</v>
      </c>
      <c r="AK2" s="2">
        <v>0.1</v>
      </c>
      <c r="AL2">
        <v>0</v>
      </c>
      <c r="AM2">
        <v>0</v>
      </c>
      <c r="AN2">
        <v>0</v>
      </c>
      <c r="AO2">
        <f>IF((AL2+AM2+AN2)&gt;0,1,0)</f>
        <v>0</v>
      </c>
    </row>
    <row r="3" spans="1:41" x14ac:dyDescent="0.25">
      <c r="A3" t="s">
        <v>197</v>
      </c>
      <c r="B3" t="s">
        <v>20</v>
      </c>
      <c r="C3" t="s">
        <v>21</v>
      </c>
      <c r="D3" t="s">
        <v>22</v>
      </c>
      <c r="E3">
        <v>137</v>
      </c>
      <c r="F3">
        <v>2</v>
      </c>
      <c r="I3">
        <v>2016</v>
      </c>
      <c r="J3">
        <v>5</v>
      </c>
      <c r="K3" t="s">
        <v>16</v>
      </c>
      <c r="L3" t="s">
        <v>23</v>
      </c>
      <c r="M3">
        <v>3105418</v>
      </c>
      <c r="N3" t="s">
        <v>24</v>
      </c>
      <c r="O3" t="s">
        <v>25</v>
      </c>
      <c r="P3">
        <v>0</v>
      </c>
      <c r="Q3">
        <v>0</v>
      </c>
      <c r="R3">
        <v>0</v>
      </c>
      <c r="S3">
        <v>0</v>
      </c>
      <c r="T3">
        <f t="shared" ref="T3:T16" si="0">IF((P3+Q3+R3+S3)&gt;0,1,0)</f>
        <v>0</v>
      </c>
      <c r="U3" t="s">
        <v>189</v>
      </c>
      <c r="V3">
        <v>1</v>
      </c>
      <c r="W3">
        <v>1</v>
      </c>
      <c r="X3">
        <v>2</v>
      </c>
      <c r="Y3" s="1">
        <f t="shared" ref="Y3:Y16" si="1">V3/X3</f>
        <v>0.5</v>
      </c>
      <c r="Z3" s="3">
        <f t="shared" ref="Z3:Z33" si="2">IF(Y3=0,0,1)</f>
        <v>1</v>
      </c>
      <c r="AA3" s="3">
        <f t="shared" ref="AA3:AA33" si="3">IF(Y3&gt;=0.8,1,0)</f>
        <v>0</v>
      </c>
      <c r="AB3" s="1">
        <f t="shared" ref="AB3:AB16" si="4">W3/X3</f>
        <v>0.5</v>
      </c>
      <c r="AC3" s="4">
        <f t="shared" ref="AC3:AC33" si="5">IF(AB3&gt;=0.8,1,0)</f>
        <v>0</v>
      </c>
      <c r="AD3" s="4">
        <f t="shared" ref="AD3:AD33" si="6">IF(AB3&lt;=0.3,1,0)</f>
        <v>0</v>
      </c>
      <c r="AE3">
        <v>2.95</v>
      </c>
      <c r="AF3" t="s">
        <v>175</v>
      </c>
      <c r="AG3" t="s">
        <v>175</v>
      </c>
      <c r="AH3" t="s">
        <v>175</v>
      </c>
      <c r="AI3">
        <v>2</v>
      </c>
      <c r="AJ3">
        <v>0</v>
      </c>
      <c r="AK3" s="2">
        <v>1</v>
      </c>
      <c r="AL3">
        <v>1</v>
      </c>
      <c r="AM3">
        <v>1</v>
      </c>
      <c r="AN3">
        <v>1</v>
      </c>
      <c r="AO3">
        <f t="shared" ref="AO3:AO16" si="7">IF((AL3+AM3+AN3)&gt;0,1,0)</f>
        <v>1</v>
      </c>
    </row>
    <row r="4" spans="1:41" x14ac:dyDescent="0.25">
      <c r="A4" t="s">
        <v>197</v>
      </c>
      <c r="B4" t="s">
        <v>26</v>
      </c>
      <c r="C4" t="s">
        <v>27</v>
      </c>
      <c r="D4" t="s">
        <v>28</v>
      </c>
      <c r="E4">
        <v>136</v>
      </c>
      <c r="F4">
        <v>8</v>
      </c>
      <c r="G4">
        <v>1729</v>
      </c>
      <c r="H4">
        <v>1731</v>
      </c>
      <c r="I4">
        <v>2016</v>
      </c>
      <c r="J4">
        <v>2</v>
      </c>
      <c r="K4" t="s">
        <v>16</v>
      </c>
      <c r="L4" t="s">
        <v>23</v>
      </c>
      <c r="M4">
        <v>3072877</v>
      </c>
      <c r="N4" t="s">
        <v>29</v>
      </c>
      <c r="O4" t="s">
        <v>30</v>
      </c>
      <c r="P4">
        <v>0</v>
      </c>
      <c r="Q4">
        <v>0</v>
      </c>
      <c r="R4">
        <v>0</v>
      </c>
      <c r="S4">
        <v>0</v>
      </c>
      <c r="T4">
        <f t="shared" si="0"/>
        <v>0</v>
      </c>
      <c r="U4" t="s">
        <v>189</v>
      </c>
      <c r="V4">
        <v>1</v>
      </c>
      <c r="W4">
        <v>7</v>
      </c>
      <c r="X4">
        <v>8</v>
      </c>
      <c r="Y4" s="1">
        <f t="shared" si="1"/>
        <v>0.125</v>
      </c>
      <c r="Z4" s="3">
        <f t="shared" si="2"/>
        <v>1</v>
      </c>
      <c r="AA4" s="3">
        <f t="shared" si="3"/>
        <v>0</v>
      </c>
      <c r="AB4" s="1">
        <f t="shared" si="4"/>
        <v>0.875</v>
      </c>
      <c r="AC4" s="4">
        <f t="shared" si="5"/>
        <v>1</v>
      </c>
      <c r="AD4" s="4">
        <f t="shared" si="6"/>
        <v>0</v>
      </c>
      <c r="AE4">
        <v>0</v>
      </c>
      <c r="AF4" t="s">
        <v>175</v>
      </c>
      <c r="AG4" t="s">
        <v>175</v>
      </c>
      <c r="AH4" t="s">
        <v>175</v>
      </c>
      <c r="AI4">
        <v>3</v>
      </c>
      <c r="AJ4">
        <v>5</v>
      </c>
      <c r="AK4" s="2">
        <v>0.38</v>
      </c>
      <c r="AL4">
        <v>1</v>
      </c>
      <c r="AM4">
        <v>1</v>
      </c>
      <c r="AN4">
        <v>1</v>
      </c>
      <c r="AO4">
        <f t="shared" si="7"/>
        <v>1</v>
      </c>
    </row>
    <row r="5" spans="1:41" x14ac:dyDescent="0.25">
      <c r="A5" t="s">
        <v>197</v>
      </c>
      <c r="B5" t="s">
        <v>31</v>
      </c>
      <c r="C5" t="s">
        <v>32</v>
      </c>
      <c r="D5" t="s">
        <v>33</v>
      </c>
      <c r="E5">
        <v>17</v>
      </c>
      <c r="F5">
        <v>3</v>
      </c>
      <c r="G5">
        <v>332</v>
      </c>
      <c r="H5">
        <v>344</v>
      </c>
      <c r="I5">
        <v>2016</v>
      </c>
      <c r="J5">
        <v>10</v>
      </c>
      <c r="K5" t="s">
        <v>16</v>
      </c>
      <c r="L5" t="s">
        <v>17</v>
      </c>
      <c r="M5">
        <v>3007149</v>
      </c>
      <c r="N5" t="s">
        <v>34</v>
      </c>
      <c r="O5" t="s">
        <v>35</v>
      </c>
      <c r="P5">
        <v>0</v>
      </c>
      <c r="Q5">
        <v>0</v>
      </c>
      <c r="R5">
        <v>0</v>
      </c>
      <c r="S5">
        <v>0</v>
      </c>
      <c r="T5">
        <f t="shared" si="0"/>
        <v>0</v>
      </c>
      <c r="U5" t="s">
        <v>189</v>
      </c>
      <c r="V5">
        <v>5</v>
      </c>
      <c r="W5">
        <v>1</v>
      </c>
      <c r="X5">
        <v>6</v>
      </c>
      <c r="Y5" s="1">
        <f t="shared" si="1"/>
        <v>0.83333333333333337</v>
      </c>
      <c r="Z5" s="3">
        <f t="shared" si="2"/>
        <v>1</v>
      </c>
      <c r="AA5" s="3">
        <f t="shared" si="3"/>
        <v>1</v>
      </c>
      <c r="AB5" s="1">
        <f t="shared" si="4"/>
        <v>0.16666666666666666</v>
      </c>
      <c r="AC5" s="4">
        <f t="shared" si="5"/>
        <v>0</v>
      </c>
      <c r="AD5" s="4">
        <f t="shared" si="6"/>
        <v>1</v>
      </c>
      <c r="AE5">
        <v>2.5299999999999998</v>
      </c>
      <c r="AF5" t="s">
        <v>174</v>
      </c>
      <c r="AG5" t="s">
        <v>175</v>
      </c>
      <c r="AH5" t="s">
        <v>174</v>
      </c>
      <c r="AI5">
        <v>3</v>
      </c>
      <c r="AJ5">
        <v>3</v>
      </c>
      <c r="AK5" s="2">
        <v>0.5</v>
      </c>
      <c r="AL5">
        <v>0</v>
      </c>
      <c r="AM5">
        <v>1</v>
      </c>
      <c r="AN5">
        <v>0</v>
      </c>
      <c r="AO5">
        <f t="shared" si="7"/>
        <v>1</v>
      </c>
    </row>
    <row r="6" spans="1:41" s="5" customFormat="1" x14ac:dyDescent="0.25">
      <c r="A6" s="5" t="s">
        <v>197</v>
      </c>
      <c r="B6" s="5" t="s">
        <v>167</v>
      </c>
      <c r="C6" s="5" t="s">
        <v>36</v>
      </c>
      <c r="D6" s="5" t="s">
        <v>37</v>
      </c>
      <c r="E6" s="5">
        <v>9</v>
      </c>
      <c r="F6" s="5">
        <v>6</v>
      </c>
      <c r="I6" s="5">
        <v>2016</v>
      </c>
      <c r="J6" s="5">
        <v>0</v>
      </c>
      <c r="K6" s="5" t="s">
        <v>16</v>
      </c>
      <c r="L6" s="5" t="s">
        <v>23</v>
      </c>
      <c r="M6" s="5">
        <v>3075113</v>
      </c>
      <c r="N6" s="5" t="s">
        <v>38</v>
      </c>
      <c r="O6" s="5" t="s">
        <v>39</v>
      </c>
      <c r="P6" s="5">
        <v>0</v>
      </c>
      <c r="Q6" s="5">
        <v>1</v>
      </c>
      <c r="R6" s="5">
        <v>0</v>
      </c>
      <c r="S6" s="5">
        <v>0</v>
      </c>
      <c r="T6" s="5">
        <f t="shared" si="0"/>
        <v>1</v>
      </c>
      <c r="U6" s="5" t="s">
        <v>189</v>
      </c>
      <c r="V6" s="5">
        <v>1</v>
      </c>
      <c r="W6" s="5">
        <v>11</v>
      </c>
      <c r="X6" s="5">
        <v>14</v>
      </c>
      <c r="Y6" s="6">
        <f t="shared" si="1"/>
        <v>7.1428571428571425E-2</v>
      </c>
      <c r="Z6" s="7">
        <f t="shared" si="2"/>
        <v>1</v>
      </c>
      <c r="AA6" s="7">
        <f t="shared" si="3"/>
        <v>0</v>
      </c>
      <c r="AB6" s="6">
        <f t="shared" si="4"/>
        <v>0.7857142857142857</v>
      </c>
      <c r="AC6" s="8">
        <f t="shared" si="5"/>
        <v>0</v>
      </c>
      <c r="AD6" s="8">
        <f t="shared" si="6"/>
        <v>0</v>
      </c>
      <c r="AE6" s="5">
        <v>0</v>
      </c>
      <c r="AF6" s="5" t="s">
        <v>174</v>
      </c>
      <c r="AG6" s="5" t="s">
        <v>174</v>
      </c>
      <c r="AH6" s="5" t="s">
        <v>174</v>
      </c>
      <c r="AI6" s="5">
        <v>3</v>
      </c>
      <c r="AJ6" s="5">
        <v>11</v>
      </c>
      <c r="AK6" s="9">
        <v>0.21</v>
      </c>
      <c r="AL6" s="5">
        <v>0</v>
      </c>
      <c r="AM6" s="5">
        <v>0</v>
      </c>
      <c r="AN6" s="5">
        <v>0</v>
      </c>
      <c r="AO6" s="5">
        <f t="shared" si="7"/>
        <v>0</v>
      </c>
    </row>
    <row r="7" spans="1:41" x14ac:dyDescent="0.25">
      <c r="A7" t="s">
        <v>197</v>
      </c>
      <c r="B7" t="s">
        <v>40</v>
      </c>
      <c r="C7" t="s">
        <v>41</v>
      </c>
      <c r="D7" t="s">
        <v>42</v>
      </c>
      <c r="E7">
        <v>52</v>
      </c>
      <c r="F7">
        <v>12</v>
      </c>
      <c r="G7">
        <v>2118</v>
      </c>
      <c r="H7">
        <v>2129</v>
      </c>
      <c r="I7">
        <v>2016</v>
      </c>
      <c r="J7">
        <v>1</v>
      </c>
      <c r="K7" t="s">
        <v>16</v>
      </c>
      <c r="L7" t="s">
        <v>17</v>
      </c>
      <c r="M7">
        <v>3145254</v>
      </c>
      <c r="N7" t="s">
        <v>43</v>
      </c>
      <c r="O7" t="s">
        <v>44</v>
      </c>
      <c r="P7">
        <v>0</v>
      </c>
      <c r="Q7">
        <v>0</v>
      </c>
      <c r="R7">
        <v>0</v>
      </c>
      <c r="S7">
        <v>0</v>
      </c>
      <c r="T7">
        <f t="shared" si="0"/>
        <v>0</v>
      </c>
      <c r="U7" t="s">
        <v>190</v>
      </c>
      <c r="V7">
        <v>0</v>
      </c>
      <c r="W7">
        <v>4</v>
      </c>
      <c r="X7">
        <v>5</v>
      </c>
      <c r="Y7" s="1">
        <f t="shared" si="1"/>
        <v>0</v>
      </c>
      <c r="Z7" s="3">
        <f t="shared" si="2"/>
        <v>0</v>
      </c>
      <c r="AA7" s="3">
        <f t="shared" si="3"/>
        <v>0</v>
      </c>
      <c r="AB7" s="1">
        <f t="shared" si="4"/>
        <v>0.8</v>
      </c>
      <c r="AC7" s="4">
        <f t="shared" si="5"/>
        <v>1</v>
      </c>
      <c r="AD7" s="4">
        <f t="shared" si="6"/>
        <v>0</v>
      </c>
      <c r="AE7">
        <v>0</v>
      </c>
      <c r="AF7" t="s">
        <v>174</v>
      </c>
      <c r="AG7" t="s">
        <v>174</v>
      </c>
      <c r="AH7" t="s">
        <v>174</v>
      </c>
      <c r="AI7">
        <v>2</v>
      </c>
      <c r="AJ7">
        <v>3</v>
      </c>
      <c r="AK7" s="2">
        <v>0.4</v>
      </c>
      <c r="AL7">
        <v>0</v>
      </c>
      <c r="AM7">
        <v>0</v>
      </c>
      <c r="AN7">
        <v>0</v>
      </c>
      <c r="AO7">
        <f t="shared" si="7"/>
        <v>0</v>
      </c>
    </row>
    <row r="8" spans="1:41" s="5" customFormat="1" x14ac:dyDescent="0.25">
      <c r="A8" s="5" t="s">
        <v>197</v>
      </c>
      <c r="B8" s="5" t="s">
        <v>45</v>
      </c>
      <c r="C8" s="5" t="s">
        <v>46</v>
      </c>
      <c r="D8" s="5" t="s">
        <v>47</v>
      </c>
      <c r="E8" s="5">
        <v>5</v>
      </c>
      <c r="I8" s="5">
        <v>2016</v>
      </c>
      <c r="J8" s="5">
        <v>7</v>
      </c>
      <c r="K8" s="5" t="s">
        <v>16</v>
      </c>
      <c r="L8" s="5" t="s">
        <v>17</v>
      </c>
      <c r="M8" s="5">
        <v>3105008</v>
      </c>
      <c r="N8" s="5" t="s">
        <v>48</v>
      </c>
      <c r="O8" s="5" t="s">
        <v>49</v>
      </c>
      <c r="P8" s="5">
        <v>0</v>
      </c>
      <c r="Q8" s="5">
        <v>1</v>
      </c>
      <c r="R8" s="5">
        <v>0</v>
      </c>
      <c r="S8" s="5">
        <v>0</v>
      </c>
      <c r="T8" s="5">
        <f t="shared" si="0"/>
        <v>1</v>
      </c>
      <c r="U8" s="5" t="s">
        <v>190</v>
      </c>
      <c r="V8" s="5">
        <v>0</v>
      </c>
      <c r="W8" s="5">
        <v>4</v>
      </c>
      <c r="X8" s="5">
        <v>4</v>
      </c>
      <c r="Y8" s="6">
        <f t="shared" si="1"/>
        <v>0</v>
      </c>
      <c r="Z8" s="7">
        <f t="shared" si="2"/>
        <v>0</v>
      </c>
      <c r="AA8" s="7">
        <f t="shared" si="3"/>
        <v>0</v>
      </c>
      <c r="AB8" s="6">
        <f t="shared" si="4"/>
        <v>1</v>
      </c>
      <c r="AC8" s="8">
        <f t="shared" si="5"/>
        <v>1</v>
      </c>
      <c r="AD8" s="8">
        <f t="shared" si="6"/>
        <v>0</v>
      </c>
      <c r="AE8" s="5">
        <v>1.83</v>
      </c>
      <c r="AF8" s="5" t="s">
        <v>174</v>
      </c>
      <c r="AG8" s="5" t="s">
        <v>174</v>
      </c>
      <c r="AH8" s="5" t="s">
        <v>174</v>
      </c>
      <c r="AI8" s="5">
        <v>0</v>
      </c>
      <c r="AJ8" s="5">
        <v>4</v>
      </c>
      <c r="AK8" s="9">
        <v>0</v>
      </c>
      <c r="AL8" s="5">
        <v>0</v>
      </c>
      <c r="AM8" s="5">
        <v>0</v>
      </c>
      <c r="AN8" s="5">
        <v>0</v>
      </c>
      <c r="AO8" s="5">
        <f t="shared" si="7"/>
        <v>0</v>
      </c>
    </row>
    <row r="9" spans="1:41" s="5" customFormat="1" x14ac:dyDescent="0.25">
      <c r="A9" s="5" t="s">
        <v>197</v>
      </c>
      <c r="B9" s="5" t="s">
        <v>50</v>
      </c>
      <c r="C9" s="5" t="s">
        <v>51</v>
      </c>
      <c r="D9" s="5" t="s">
        <v>47</v>
      </c>
      <c r="E9" s="5">
        <v>5</v>
      </c>
      <c r="I9" s="5">
        <v>2016</v>
      </c>
      <c r="J9" s="5">
        <v>8</v>
      </c>
      <c r="K9" s="5" t="s">
        <v>16</v>
      </c>
      <c r="L9" s="5" t="s">
        <v>17</v>
      </c>
      <c r="M9" s="5">
        <v>3083629</v>
      </c>
      <c r="N9" s="5" t="s">
        <v>48</v>
      </c>
      <c r="O9" s="5" t="s">
        <v>52</v>
      </c>
      <c r="P9" s="5">
        <v>0</v>
      </c>
      <c r="Q9" s="5">
        <v>1</v>
      </c>
      <c r="R9" s="5">
        <v>0</v>
      </c>
      <c r="S9" s="5">
        <v>0</v>
      </c>
      <c r="T9" s="5">
        <f t="shared" si="0"/>
        <v>1</v>
      </c>
      <c r="U9" s="5" t="s">
        <v>190</v>
      </c>
      <c r="V9" s="5">
        <v>0</v>
      </c>
      <c r="W9" s="5">
        <v>3</v>
      </c>
      <c r="X9" s="5">
        <v>3</v>
      </c>
      <c r="Y9" s="6">
        <f t="shared" si="1"/>
        <v>0</v>
      </c>
      <c r="Z9" s="7">
        <f t="shared" si="2"/>
        <v>0</v>
      </c>
      <c r="AA9" s="7">
        <f t="shared" si="3"/>
        <v>0</v>
      </c>
      <c r="AB9" s="6">
        <f t="shared" si="4"/>
        <v>1</v>
      </c>
      <c r="AC9" s="8">
        <f t="shared" si="5"/>
        <v>1</v>
      </c>
      <c r="AD9" s="8">
        <f t="shared" si="6"/>
        <v>0</v>
      </c>
      <c r="AE9" s="5">
        <v>3.05</v>
      </c>
      <c r="AF9" s="5" t="s">
        <v>174</v>
      </c>
      <c r="AG9" s="5" t="s">
        <v>174</v>
      </c>
      <c r="AH9" s="5" t="s">
        <v>174</v>
      </c>
      <c r="AI9" s="5">
        <v>1</v>
      </c>
      <c r="AJ9" s="5">
        <v>2</v>
      </c>
      <c r="AK9" s="9">
        <v>0.33</v>
      </c>
      <c r="AL9" s="5">
        <v>0</v>
      </c>
      <c r="AM9" s="5">
        <v>0</v>
      </c>
      <c r="AN9" s="5">
        <v>0</v>
      </c>
      <c r="AO9" s="5">
        <f t="shared" si="7"/>
        <v>0</v>
      </c>
    </row>
    <row r="10" spans="1:41" x14ac:dyDescent="0.25">
      <c r="A10" t="s">
        <v>197</v>
      </c>
      <c r="B10" t="s">
        <v>53</v>
      </c>
      <c r="C10" t="s">
        <v>54</v>
      </c>
      <c r="D10" t="s">
        <v>55</v>
      </c>
      <c r="E10">
        <v>14</v>
      </c>
      <c r="F10">
        <v>1</v>
      </c>
      <c r="G10" t="s">
        <v>56</v>
      </c>
      <c r="I10">
        <v>2016</v>
      </c>
      <c r="J10">
        <v>2</v>
      </c>
      <c r="K10" t="s">
        <v>16</v>
      </c>
      <c r="L10" t="s">
        <v>17</v>
      </c>
      <c r="M10">
        <v>3110723</v>
      </c>
      <c r="N10" t="s">
        <v>57</v>
      </c>
      <c r="O10" t="s">
        <v>58</v>
      </c>
      <c r="P10">
        <v>0</v>
      </c>
      <c r="Q10">
        <v>0</v>
      </c>
      <c r="R10">
        <v>0</v>
      </c>
      <c r="S10">
        <v>0</v>
      </c>
      <c r="T10">
        <f t="shared" si="0"/>
        <v>0</v>
      </c>
      <c r="U10" t="s">
        <v>190</v>
      </c>
      <c r="V10">
        <v>5</v>
      </c>
      <c r="W10">
        <v>1</v>
      </c>
      <c r="X10">
        <v>5</v>
      </c>
      <c r="Y10" s="1">
        <f t="shared" si="1"/>
        <v>1</v>
      </c>
      <c r="Z10" s="3">
        <f t="shared" si="2"/>
        <v>1</v>
      </c>
      <c r="AA10" s="3">
        <f t="shared" si="3"/>
        <v>1</v>
      </c>
      <c r="AB10" s="1">
        <f t="shared" si="4"/>
        <v>0.2</v>
      </c>
      <c r="AC10" s="4">
        <f t="shared" si="5"/>
        <v>0</v>
      </c>
      <c r="AD10" s="4">
        <f t="shared" si="6"/>
        <v>1</v>
      </c>
      <c r="AE10">
        <v>1.28</v>
      </c>
      <c r="AF10" t="s">
        <v>174</v>
      </c>
      <c r="AG10" t="s">
        <v>174</v>
      </c>
      <c r="AH10" t="s">
        <v>174</v>
      </c>
      <c r="AI10">
        <v>1</v>
      </c>
      <c r="AJ10">
        <v>4</v>
      </c>
      <c r="AK10" s="2">
        <v>0.2</v>
      </c>
      <c r="AL10">
        <v>0</v>
      </c>
      <c r="AM10">
        <v>0</v>
      </c>
      <c r="AN10">
        <v>0</v>
      </c>
      <c r="AO10">
        <f t="shared" si="7"/>
        <v>0</v>
      </c>
    </row>
    <row r="11" spans="1:41" x14ac:dyDescent="0.25">
      <c r="A11" t="s">
        <v>197</v>
      </c>
      <c r="B11" t="s">
        <v>59</v>
      </c>
      <c r="C11" t="s">
        <v>60</v>
      </c>
      <c r="D11" t="s">
        <v>61</v>
      </c>
      <c r="E11">
        <v>42</v>
      </c>
      <c r="F11">
        <v>4</v>
      </c>
      <c r="G11">
        <v>963</v>
      </c>
      <c r="H11">
        <v>974</v>
      </c>
      <c r="I11">
        <v>2016</v>
      </c>
      <c r="J11">
        <v>2</v>
      </c>
      <c r="K11" t="s">
        <v>16</v>
      </c>
      <c r="L11" t="s">
        <v>17</v>
      </c>
      <c r="M11">
        <v>3071952</v>
      </c>
      <c r="N11" t="s">
        <v>62</v>
      </c>
      <c r="O11" t="s">
        <v>63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 t="s">
        <v>189</v>
      </c>
      <c r="V11">
        <v>6</v>
      </c>
      <c r="W11">
        <v>1</v>
      </c>
      <c r="X11">
        <v>7</v>
      </c>
      <c r="Y11" s="1">
        <f t="shared" si="1"/>
        <v>0.8571428571428571</v>
      </c>
      <c r="Z11" s="3">
        <f t="shared" si="2"/>
        <v>1</v>
      </c>
      <c r="AA11" s="3">
        <f t="shared" si="3"/>
        <v>1</v>
      </c>
      <c r="AB11" s="1">
        <f t="shared" si="4"/>
        <v>0.14285714285714285</v>
      </c>
      <c r="AC11" s="4">
        <f t="shared" si="5"/>
        <v>0</v>
      </c>
      <c r="AD11" s="4">
        <f t="shared" si="6"/>
        <v>1</v>
      </c>
      <c r="AE11">
        <v>0.76</v>
      </c>
      <c r="AF11" t="s">
        <v>174</v>
      </c>
      <c r="AG11" t="s">
        <v>174</v>
      </c>
      <c r="AH11" t="s">
        <v>174</v>
      </c>
      <c r="AI11">
        <v>2</v>
      </c>
      <c r="AJ11">
        <v>5</v>
      </c>
      <c r="AK11" s="2">
        <v>0.28999999999999998</v>
      </c>
      <c r="AL11">
        <v>0</v>
      </c>
      <c r="AM11">
        <v>0</v>
      </c>
      <c r="AN11">
        <v>0</v>
      </c>
      <c r="AO11">
        <f t="shared" si="7"/>
        <v>0</v>
      </c>
    </row>
    <row r="12" spans="1:41" x14ac:dyDescent="0.25">
      <c r="A12" t="s">
        <v>197</v>
      </c>
      <c r="B12" t="s">
        <v>64</v>
      </c>
      <c r="C12" t="s">
        <v>65</v>
      </c>
      <c r="D12" t="s">
        <v>66</v>
      </c>
      <c r="E12">
        <v>95</v>
      </c>
      <c r="F12">
        <v>5</v>
      </c>
      <c r="G12">
        <v>588</v>
      </c>
      <c r="H12">
        <v>596</v>
      </c>
      <c r="I12">
        <v>2016</v>
      </c>
      <c r="J12">
        <v>9</v>
      </c>
      <c r="K12" t="s">
        <v>16</v>
      </c>
      <c r="L12" t="s">
        <v>17</v>
      </c>
      <c r="M12">
        <v>2991134</v>
      </c>
      <c r="N12" t="s">
        <v>67</v>
      </c>
      <c r="O12" t="s">
        <v>68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 t="s">
        <v>190</v>
      </c>
      <c r="V12">
        <v>5</v>
      </c>
      <c r="W12">
        <v>6</v>
      </c>
      <c r="X12">
        <v>11</v>
      </c>
      <c r="Y12" s="1">
        <f t="shared" si="1"/>
        <v>0.45454545454545453</v>
      </c>
      <c r="Z12" s="3">
        <f t="shared" si="2"/>
        <v>1</v>
      </c>
      <c r="AA12" s="3">
        <f t="shared" si="3"/>
        <v>0</v>
      </c>
      <c r="AB12" s="1">
        <f t="shared" si="4"/>
        <v>0.54545454545454541</v>
      </c>
      <c r="AC12" s="4">
        <f t="shared" si="5"/>
        <v>0</v>
      </c>
      <c r="AD12" s="4">
        <f t="shared" si="6"/>
        <v>0</v>
      </c>
      <c r="AE12">
        <v>7.38</v>
      </c>
      <c r="AF12" t="s">
        <v>175</v>
      </c>
      <c r="AG12" t="s">
        <v>174</v>
      </c>
      <c r="AH12" t="s">
        <v>174</v>
      </c>
      <c r="AI12">
        <v>6</v>
      </c>
      <c r="AJ12">
        <v>4</v>
      </c>
      <c r="AK12" s="2">
        <v>0.6</v>
      </c>
      <c r="AL12">
        <v>1</v>
      </c>
      <c r="AM12">
        <v>0</v>
      </c>
      <c r="AN12">
        <v>0</v>
      </c>
      <c r="AO12">
        <f t="shared" si="7"/>
        <v>1</v>
      </c>
    </row>
    <row r="13" spans="1:41" s="15" customFormat="1" x14ac:dyDescent="0.25">
      <c r="A13" s="15" t="s">
        <v>197</v>
      </c>
      <c r="B13" s="15" t="s">
        <v>69</v>
      </c>
      <c r="C13" s="15" t="s">
        <v>70</v>
      </c>
      <c r="D13" s="15" t="s">
        <v>71</v>
      </c>
      <c r="E13" s="15">
        <v>7</v>
      </c>
      <c r="I13" s="15">
        <v>2016</v>
      </c>
      <c r="J13" s="15">
        <v>8</v>
      </c>
      <c r="K13" s="15" t="s">
        <v>16</v>
      </c>
      <c r="L13" s="15" t="s">
        <v>17</v>
      </c>
      <c r="M13" s="15">
        <v>3031769</v>
      </c>
      <c r="N13" s="15" t="s">
        <v>72</v>
      </c>
      <c r="O13" s="15" t="s">
        <v>73</v>
      </c>
      <c r="P13" s="15">
        <v>1</v>
      </c>
      <c r="Q13" s="15">
        <v>0</v>
      </c>
      <c r="R13" s="15">
        <v>0</v>
      </c>
      <c r="S13" s="15">
        <v>0</v>
      </c>
      <c r="T13" s="15">
        <f t="shared" si="0"/>
        <v>1</v>
      </c>
      <c r="U13" s="15" t="s">
        <v>189</v>
      </c>
      <c r="V13" s="15">
        <v>2</v>
      </c>
      <c r="W13" s="15">
        <v>3</v>
      </c>
      <c r="X13" s="15">
        <v>5</v>
      </c>
      <c r="Y13" s="16">
        <f t="shared" si="1"/>
        <v>0.4</v>
      </c>
      <c r="Z13" s="17">
        <f t="shared" si="2"/>
        <v>1</v>
      </c>
      <c r="AA13" s="17">
        <f t="shared" si="3"/>
        <v>0</v>
      </c>
      <c r="AB13" s="16">
        <f t="shared" si="4"/>
        <v>0.6</v>
      </c>
      <c r="AC13" s="18">
        <f t="shared" si="5"/>
        <v>0</v>
      </c>
      <c r="AD13" s="18">
        <f t="shared" si="6"/>
        <v>0</v>
      </c>
      <c r="AE13" s="15">
        <v>2.57</v>
      </c>
      <c r="AF13" s="15" t="s">
        <v>174</v>
      </c>
      <c r="AG13" s="15" t="s">
        <v>174</v>
      </c>
      <c r="AH13" s="15" t="s">
        <v>174</v>
      </c>
      <c r="AI13" s="15">
        <v>1</v>
      </c>
      <c r="AJ13" s="15">
        <v>4</v>
      </c>
      <c r="AK13" s="19">
        <v>0.2</v>
      </c>
      <c r="AL13" s="15">
        <v>0</v>
      </c>
      <c r="AM13" s="15">
        <v>0</v>
      </c>
      <c r="AN13" s="15">
        <v>0</v>
      </c>
      <c r="AO13" s="15">
        <f t="shared" si="7"/>
        <v>0</v>
      </c>
    </row>
    <row r="14" spans="1:41" s="15" customFormat="1" x14ac:dyDescent="0.25">
      <c r="A14" s="15" t="s">
        <v>197</v>
      </c>
      <c r="B14" s="15" t="s">
        <v>168</v>
      </c>
      <c r="C14" s="15" t="s">
        <v>74</v>
      </c>
      <c r="D14" s="15" t="s">
        <v>75</v>
      </c>
      <c r="E14" s="15">
        <v>73</v>
      </c>
      <c r="F14" s="15">
        <v>20</v>
      </c>
      <c r="G14" s="15">
        <v>3935</v>
      </c>
      <c r="H14" s="15">
        <v>3947</v>
      </c>
      <c r="I14" s="15">
        <v>2016</v>
      </c>
      <c r="J14" s="15">
        <v>1</v>
      </c>
      <c r="K14" s="15" t="s">
        <v>16</v>
      </c>
      <c r="L14" s="15" t="s">
        <v>17</v>
      </c>
      <c r="M14" s="15">
        <v>3069655</v>
      </c>
      <c r="N14" s="15" t="s">
        <v>76</v>
      </c>
      <c r="O14" s="15" t="s">
        <v>77</v>
      </c>
      <c r="P14" s="15">
        <v>1</v>
      </c>
      <c r="Q14" s="15">
        <v>0</v>
      </c>
      <c r="R14" s="15">
        <v>0</v>
      </c>
      <c r="S14" s="15">
        <v>0</v>
      </c>
      <c r="T14" s="15">
        <f t="shared" si="0"/>
        <v>1</v>
      </c>
      <c r="U14" s="15" t="s">
        <v>190</v>
      </c>
      <c r="V14" s="15">
        <v>0</v>
      </c>
      <c r="W14" s="15">
        <v>3</v>
      </c>
      <c r="X14" s="15">
        <v>12</v>
      </c>
      <c r="Y14" s="16">
        <f t="shared" si="1"/>
        <v>0</v>
      </c>
      <c r="Z14" s="17">
        <f t="shared" si="2"/>
        <v>0</v>
      </c>
      <c r="AA14" s="17">
        <f t="shared" si="3"/>
        <v>0</v>
      </c>
      <c r="AB14" s="16">
        <f t="shared" si="4"/>
        <v>0.25</v>
      </c>
      <c r="AC14" s="18">
        <f t="shared" si="5"/>
        <v>0</v>
      </c>
      <c r="AD14" s="18">
        <f t="shared" si="6"/>
        <v>1</v>
      </c>
      <c r="AE14" s="15">
        <v>0</v>
      </c>
      <c r="AF14" s="15" t="s">
        <v>175</v>
      </c>
      <c r="AG14" s="15" t="s">
        <v>174</v>
      </c>
      <c r="AH14" s="15" t="s">
        <v>174</v>
      </c>
      <c r="AI14" s="15">
        <v>5</v>
      </c>
      <c r="AJ14" s="15">
        <v>7</v>
      </c>
      <c r="AK14" s="19">
        <v>0.42</v>
      </c>
      <c r="AL14" s="15">
        <v>1</v>
      </c>
      <c r="AM14" s="15">
        <v>0</v>
      </c>
      <c r="AN14" s="15">
        <v>0</v>
      </c>
      <c r="AO14" s="15">
        <f t="shared" si="7"/>
        <v>1</v>
      </c>
    </row>
    <row r="15" spans="1:41" x14ac:dyDescent="0.25">
      <c r="A15" t="s">
        <v>197</v>
      </c>
      <c r="B15" t="s">
        <v>78</v>
      </c>
      <c r="C15" t="s">
        <v>79</v>
      </c>
      <c r="D15" t="s">
        <v>80</v>
      </c>
      <c r="E15">
        <v>57</v>
      </c>
      <c r="G15">
        <v>209</v>
      </c>
      <c r="H15">
        <v>221</v>
      </c>
      <c r="I15">
        <v>2016</v>
      </c>
      <c r="J15">
        <v>3</v>
      </c>
      <c r="K15" t="s">
        <v>16</v>
      </c>
      <c r="L15" t="s">
        <v>17</v>
      </c>
      <c r="M15">
        <v>3073661</v>
      </c>
      <c r="N15" t="s">
        <v>81</v>
      </c>
      <c r="O15" t="s">
        <v>82</v>
      </c>
      <c r="P15">
        <v>0</v>
      </c>
      <c r="Q15">
        <v>0</v>
      </c>
      <c r="R15">
        <v>0</v>
      </c>
      <c r="S15">
        <v>0</v>
      </c>
      <c r="T15">
        <f t="shared" si="0"/>
        <v>0</v>
      </c>
      <c r="U15" t="s">
        <v>190</v>
      </c>
      <c r="V15">
        <v>0</v>
      </c>
      <c r="W15">
        <v>3</v>
      </c>
      <c r="X15">
        <v>3</v>
      </c>
      <c r="Y15" s="1">
        <f t="shared" si="1"/>
        <v>0</v>
      </c>
      <c r="Z15" s="3">
        <f t="shared" si="2"/>
        <v>0</v>
      </c>
      <c r="AA15" s="3">
        <f t="shared" si="3"/>
        <v>0</v>
      </c>
      <c r="AB15" s="1">
        <f t="shared" si="4"/>
        <v>1</v>
      </c>
      <c r="AC15" s="4">
        <f t="shared" si="5"/>
        <v>1</v>
      </c>
      <c r="AD15" s="4">
        <f t="shared" si="6"/>
        <v>0</v>
      </c>
      <c r="AE15">
        <v>0.49</v>
      </c>
      <c r="AF15" t="s">
        <v>175</v>
      </c>
      <c r="AG15" t="s">
        <v>175</v>
      </c>
      <c r="AH15" t="s">
        <v>175</v>
      </c>
      <c r="AI15">
        <v>2</v>
      </c>
      <c r="AJ15">
        <v>1</v>
      </c>
      <c r="AK15" s="2">
        <v>0.67</v>
      </c>
      <c r="AL15">
        <v>1</v>
      </c>
      <c r="AM15">
        <v>1</v>
      </c>
      <c r="AN15">
        <v>1</v>
      </c>
      <c r="AO15">
        <f t="shared" si="7"/>
        <v>1</v>
      </c>
    </row>
    <row r="16" spans="1:41" s="25" customFormat="1" x14ac:dyDescent="0.25">
      <c r="A16" s="25" t="s">
        <v>197</v>
      </c>
      <c r="B16" s="25" t="s">
        <v>83</v>
      </c>
      <c r="C16" s="25" t="s">
        <v>84</v>
      </c>
      <c r="D16" s="25" t="s">
        <v>80</v>
      </c>
      <c r="E16" s="25">
        <v>56</v>
      </c>
      <c r="G16" s="25">
        <v>96</v>
      </c>
      <c r="H16" s="25">
        <v>104</v>
      </c>
      <c r="I16" s="25">
        <v>2016</v>
      </c>
      <c r="J16" s="25">
        <v>8</v>
      </c>
      <c r="K16" s="25" t="s">
        <v>16</v>
      </c>
      <c r="L16" s="25" t="s">
        <v>17</v>
      </c>
      <c r="M16" s="25">
        <v>3022661</v>
      </c>
      <c r="N16" s="25" t="s">
        <v>81</v>
      </c>
      <c r="O16" s="25" t="s">
        <v>85</v>
      </c>
      <c r="P16" s="25">
        <v>0</v>
      </c>
      <c r="Q16" s="25">
        <v>1</v>
      </c>
      <c r="R16" s="25">
        <v>1</v>
      </c>
      <c r="S16" s="25">
        <v>0</v>
      </c>
      <c r="T16" s="25">
        <f t="shared" si="0"/>
        <v>1</v>
      </c>
      <c r="U16" s="25" t="s">
        <v>189</v>
      </c>
      <c r="V16" s="25">
        <v>1</v>
      </c>
      <c r="W16" s="25">
        <v>5</v>
      </c>
      <c r="X16" s="25">
        <v>9</v>
      </c>
      <c r="Y16" s="26">
        <f t="shared" si="1"/>
        <v>0.1111111111111111</v>
      </c>
      <c r="Z16" s="27">
        <f t="shared" si="2"/>
        <v>1</v>
      </c>
      <c r="AA16" s="27">
        <f t="shared" si="3"/>
        <v>0</v>
      </c>
      <c r="AB16" s="26">
        <f t="shared" si="4"/>
        <v>0.55555555555555558</v>
      </c>
      <c r="AC16" s="28">
        <f t="shared" si="5"/>
        <v>0</v>
      </c>
      <c r="AD16" s="28">
        <f t="shared" si="6"/>
        <v>0</v>
      </c>
      <c r="AE16" s="25">
        <v>1.98</v>
      </c>
      <c r="AF16" s="25" t="s">
        <v>174</v>
      </c>
      <c r="AG16" s="25" t="s">
        <v>174</v>
      </c>
      <c r="AH16" s="25" t="s">
        <v>174</v>
      </c>
      <c r="AI16" s="25">
        <v>5</v>
      </c>
      <c r="AJ16" s="25">
        <v>4</v>
      </c>
      <c r="AK16" s="29">
        <v>0.56000000000000005</v>
      </c>
      <c r="AL16" s="25">
        <v>0</v>
      </c>
      <c r="AM16" s="25">
        <v>0</v>
      </c>
      <c r="AN16" s="25">
        <v>0</v>
      </c>
      <c r="AO16" s="25">
        <f t="shared" si="7"/>
        <v>0</v>
      </c>
    </row>
    <row r="17" spans="1:41" s="20" customFormat="1" x14ac:dyDescent="0.25">
      <c r="A17" s="20" t="s">
        <v>198</v>
      </c>
      <c r="B17" s="20" t="s">
        <v>86</v>
      </c>
      <c r="C17" s="20" t="s">
        <v>87</v>
      </c>
      <c r="D17" s="20" t="s">
        <v>88</v>
      </c>
      <c r="E17" s="20">
        <v>68</v>
      </c>
      <c r="G17" s="20">
        <v>75</v>
      </c>
      <c r="H17" s="20">
        <v>78</v>
      </c>
      <c r="I17" s="20">
        <v>2014</v>
      </c>
      <c r="J17" s="20">
        <v>97</v>
      </c>
      <c r="K17" s="20" t="s">
        <v>16</v>
      </c>
      <c r="L17" s="20" t="s">
        <v>17</v>
      </c>
      <c r="M17" s="20">
        <v>2505287</v>
      </c>
      <c r="N17" s="20" t="s">
        <v>89</v>
      </c>
      <c r="O17" s="20" t="s">
        <v>90</v>
      </c>
      <c r="P17" s="20">
        <v>0</v>
      </c>
      <c r="Q17" s="20">
        <v>0</v>
      </c>
      <c r="R17" s="20">
        <v>0</v>
      </c>
      <c r="S17" s="20">
        <v>1</v>
      </c>
      <c r="T17" s="20">
        <f>IF((P17+Q17+R17+S17)&gt;0,1,0)</f>
        <v>1</v>
      </c>
      <c r="U17" s="20" t="s">
        <v>190</v>
      </c>
      <c r="V17" s="20">
        <v>0</v>
      </c>
      <c r="W17" s="20">
        <v>7</v>
      </c>
      <c r="X17" s="20">
        <v>8</v>
      </c>
      <c r="Y17" s="21">
        <f t="shared" ref="Y17:Y33" si="8">V17/X17</f>
        <v>0</v>
      </c>
      <c r="Z17" s="22">
        <f t="shared" si="2"/>
        <v>0</v>
      </c>
      <c r="AA17" s="22">
        <f t="shared" si="3"/>
        <v>0</v>
      </c>
      <c r="AB17" s="21">
        <f t="shared" ref="AB17:AB33" si="9">W17/X17</f>
        <v>0.875</v>
      </c>
      <c r="AC17" s="23">
        <f t="shared" si="5"/>
        <v>1</v>
      </c>
      <c r="AD17" s="23">
        <f t="shared" si="6"/>
        <v>0</v>
      </c>
      <c r="AE17" s="20">
        <v>7.89</v>
      </c>
      <c r="AF17" s="20" t="s">
        <v>174</v>
      </c>
      <c r="AG17" s="20" t="s">
        <v>174</v>
      </c>
      <c r="AH17" s="20" t="s">
        <v>174</v>
      </c>
      <c r="AI17" s="20">
        <v>3</v>
      </c>
      <c r="AJ17" s="20">
        <v>5</v>
      </c>
      <c r="AK17" s="24">
        <v>0.38</v>
      </c>
      <c r="AL17" s="20">
        <v>0</v>
      </c>
      <c r="AM17" s="20">
        <v>0</v>
      </c>
      <c r="AN17" s="20">
        <v>0</v>
      </c>
      <c r="AO17" s="20">
        <f t="shared" ref="AO17:AO33" si="10">IF((AL17+AM17+AN17)&gt;0,1,0)</f>
        <v>0</v>
      </c>
    </row>
    <row r="18" spans="1:41" x14ac:dyDescent="0.25">
      <c r="A18" t="s">
        <v>198</v>
      </c>
      <c r="B18" t="s">
        <v>91</v>
      </c>
      <c r="C18" t="s">
        <v>92</v>
      </c>
      <c r="D18" t="s">
        <v>93</v>
      </c>
      <c r="E18">
        <v>40</v>
      </c>
      <c r="F18">
        <v>1</v>
      </c>
      <c r="G18">
        <v>20</v>
      </c>
      <c r="H18">
        <v>28</v>
      </c>
      <c r="I18">
        <v>2014</v>
      </c>
      <c r="J18">
        <v>51</v>
      </c>
      <c r="K18" t="s">
        <v>16</v>
      </c>
      <c r="L18" t="s">
        <v>17</v>
      </c>
      <c r="M18">
        <v>2502174</v>
      </c>
      <c r="N18" t="s">
        <v>94</v>
      </c>
      <c r="O18" t="s">
        <v>95</v>
      </c>
      <c r="P18">
        <v>0</v>
      </c>
      <c r="Q18">
        <v>0</v>
      </c>
      <c r="R18">
        <v>0</v>
      </c>
      <c r="S18">
        <v>0</v>
      </c>
      <c r="T18">
        <f t="shared" ref="T18:T33" si="11">IF((P18+Q18+R18+S18)&gt;0,1,0)</f>
        <v>0</v>
      </c>
      <c r="U18" t="s">
        <v>189</v>
      </c>
      <c r="V18">
        <v>2</v>
      </c>
      <c r="W18">
        <v>8</v>
      </c>
      <c r="X18">
        <v>10</v>
      </c>
      <c r="Y18" s="1">
        <f t="shared" si="8"/>
        <v>0.2</v>
      </c>
      <c r="Z18" s="3">
        <f t="shared" si="2"/>
        <v>1</v>
      </c>
      <c r="AA18" s="3">
        <f t="shared" si="3"/>
        <v>0</v>
      </c>
      <c r="AB18" s="1">
        <f t="shared" si="9"/>
        <v>0.8</v>
      </c>
      <c r="AC18" s="4">
        <f t="shared" si="5"/>
        <v>1</v>
      </c>
      <c r="AD18" s="4">
        <f t="shared" si="6"/>
        <v>0</v>
      </c>
      <c r="AE18">
        <v>8.94</v>
      </c>
      <c r="AF18" t="s">
        <v>174</v>
      </c>
      <c r="AG18" t="s">
        <v>174</v>
      </c>
      <c r="AH18" t="s">
        <v>174</v>
      </c>
      <c r="AI18">
        <v>4</v>
      </c>
      <c r="AJ18">
        <v>6</v>
      </c>
      <c r="AK18" s="2">
        <v>0.4</v>
      </c>
      <c r="AL18">
        <v>0</v>
      </c>
      <c r="AM18">
        <v>0</v>
      </c>
      <c r="AN18">
        <v>0</v>
      </c>
      <c r="AO18">
        <f t="shared" si="10"/>
        <v>0</v>
      </c>
    </row>
    <row r="19" spans="1:41" s="10" customFormat="1" x14ac:dyDescent="0.25">
      <c r="A19" s="10" t="s">
        <v>198</v>
      </c>
      <c r="B19" s="10" t="s">
        <v>96</v>
      </c>
      <c r="C19" s="10" t="s">
        <v>97</v>
      </c>
      <c r="D19" s="10" t="s">
        <v>98</v>
      </c>
      <c r="E19" s="10">
        <v>94</v>
      </c>
      <c r="F19" s="10">
        <v>3</v>
      </c>
      <c r="G19" s="10">
        <v>331</v>
      </c>
      <c r="H19" s="10">
        <v>339</v>
      </c>
      <c r="I19" s="10">
        <v>2014</v>
      </c>
      <c r="J19" s="10">
        <v>46</v>
      </c>
      <c r="K19" s="10" t="s">
        <v>16</v>
      </c>
      <c r="L19" s="10" t="s">
        <v>17</v>
      </c>
      <c r="M19" s="10">
        <v>2482287</v>
      </c>
      <c r="N19" s="10" t="s">
        <v>99</v>
      </c>
      <c r="O19" s="10" t="s">
        <v>100</v>
      </c>
      <c r="P19" s="10">
        <v>1</v>
      </c>
      <c r="Q19" s="10">
        <v>1</v>
      </c>
      <c r="R19" s="10">
        <v>0</v>
      </c>
      <c r="S19" s="10">
        <v>0</v>
      </c>
      <c r="T19" s="10">
        <f t="shared" si="11"/>
        <v>1</v>
      </c>
      <c r="U19" s="10" t="s">
        <v>190</v>
      </c>
      <c r="V19" s="10">
        <v>2</v>
      </c>
      <c r="W19" s="10">
        <v>9</v>
      </c>
      <c r="X19" s="10">
        <v>11</v>
      </c>
      <c r="Y19" s="11">
        <f t="shared" si="8"/>
        <v>0.18181818181818182</v>
      </c>
      <c r="Z19" s="12">
        <f t="shared" si="2"/>
        <v>1</v>
      </c>
      <c r="AA19" s="12">
        <f t="shared" si="3"/>
        <v>0</v>
      </c>
      <c r="AB19" s="11">
        <f t="shared" si="9"/>
        <v>0.81818181818181823</v>
      </c>
      <c r="AC19" s="13">
        <f t="shared" si="5"/>
        <v>1</v>
      </c>
      <c r="AD19" s="13">
        <f t="shared" si="6"/>
        <v>0</v>
      </c>
      <c r="AE19" s="10">
        <v>4.49</v>
      </c>
      <c r="AF19" s="10" t="s">
        <v>175</v>
      </c>
      <c r="AG19" s="10" t="s">
        <v>174</v>
      </c>
      <c r="AH19" s="10" t="s">
        <v>174</v>
      </c>
      <c r="AI19" s="10">
        <v>3</v>
      </c>
      <c r="AJ19" s="10">
        <v>8</v>
      </c>
      <c r="AK19" s="14">
        <v>0.27</v>
      </c>
      <c r="AL19" s="10">
        <v>1</v>
      </c>
      <c r="AM19" s="10">
        <v>0</v>
      </c>
      <c r="AN19" s="10">
        <v>0</v>
      </c>
      <c r="AO19" s="10">
        <f t="shared" si="10"/>
        <v>1</v>
      </c>
    </row>
    <row r="20" spans="1:41" x14ac:dyDescent="0.25">
      <c r="A20" t="s">
        <v>198</v>
      </c>
      <c r="B20" t="s">
        <v>101</v>
      </c>
      <c r="C20" t="s">
        <v>102</v>
      </c>
      <c r="D20" t="s">
        <v>103</v>
      </c>
      <c r="E20">
        <v>35</v>
      </c>
      <c r="F20">
        <v>5</v>
      </c>
      <c r="G20">
        <v>459</v>
      </c>
      <c r="H20">
        <v>467</v>
      </c>
      <c r="I20">
        <v>2014</v>
      </c>
      <c r="J20">
        <v>36</v>
      </c>
      <c r="K20" t="s">
        <v>16</v>
      </c>
      <c r="L20" t="s">
        <v>17</v>
      </c>
      <c r="M20">
        <v>2567233</v>
      </c>
      <c r="N20" t="s">
        <v>104</v>
      </c>
      <c r="O20" t="s">
        <v>105</v>
      </c>
      <c r="P20">
        <v>0</v>
      </c>
      <c r="Q20">
        <v>0</v>
      </c>
      <c r="R20">
        <v>0</v>
      </c>
      <c r="S20">
        <v>0</v>
      </c>
      <c r="T20">
        <f t="shared" si="11"/>
        <v>0</v>
      </c>
      <c r="U20" t="s">
        <v>190</v>
      </c>
      <c r="V20">
        <v>2</v>
      </c>
      <c r="W20">
        <v>2</v>
      </c>
      <c r="X20">
        <v>5</v>
      </c>
      <c r="Y20" s="1">
        <f t="shared" si="8"/>
        <v>0.4</v>
      </c>
      <c r="Z20" s="3">
        <f t="shared" si="2"/>
        <v>1</v>
      </c>
      <c r="AA20" s="3">
        <f t="shared" si="3"/>
        <v>0</v>
      </c>
      <c r="AB20" s="1">
        <f t="shared" si="9"/>
        <v>0.4</v>
      </c>
      <c r="AC20" s="4">
        <f t="shared" si="5"/>
        <v>0</v>
      </c>
      <c r="AD20" s="4">
        <f t="shared" si="6"/>
        <v>0</v>
      </c>
      <c r="AE20">
        <v>5.71</v>
      </c>
      <c r="AF20" t="s">
        <v>174</v>
      </c>
      <c r="AG20" t="s">
        <v>175</v>
      </c>
      <c r="AH20" t="s">
        <v>175</v>
      </c>
      <c r="AI20">
        <v>2</v>
      </c>
      <c r="AJ20">
        <v>3</v>
      </c>
      <c r="AK20" s="2">
        <v>0.4</v>
      </c>
      <c r="AL20">
        <v>0</v>
      </c>
      <c r="AM20">
        <v>1</v>
      </c>
      <c r="AN20">
        <v>1</v>
      </c>
      <c r="AO20">
        <f t="shared" si="10"/>
        <v>1</v>
      </c>
    </row>
    <row r="21" spans="1:41" s="5" customFormat="1" x14ac:dyDescent="0.25">
      <c r="A21" s="5" t="s">
        <v>198</v>
      </c>
      <c r="B21" s="5" t="s">
        <v>106</v>
      </c>
      <c r="C21" s="5" t="s">
        <v>107</v>
      </c>
      <c r="D21" s="5" t="s">
        <v>108</v>
      </c>
      <c r="E21" s="5">
        <v>9</v>
      </c>
      <c r="F21" s="5">
        <v>6</v>
      </c>
      <c r="I21" s="5">
        <v>2014</v>
      </c>
      <c r="J21" s="5">
        <v>42</v>
      </c>
      <c r="K21" s="5" t="s">
        <v>16</v>
      </c>
      <c r="L21" s="5" t="s">
        <v>17</v>
      </c>
      <c r="M21" s="5">
        <v>2598130</v>
      </c>
      <c r="N21" s="5" t="s">
        <v>109</v>
      </c>
      <c r="O21" s="5" t="s">
        <v>110</v>
      </c>
      <c r="P21" s="5">
        <v>0</v>
      </c>
      <c r="Q21" s="5">
        <v>1</v>
      </c>
      <c r="R21" s="5">
        <v>0</v>
      </c>
      <c r="S21" s="5">
        <v>0</v>
      </c>
      <c r="T21" s="5">
        <f t="shared" si="11"/>
        <v>1</v>
      </c>
      <c r="U21" s="5" t="s">
        <v>190</v>
      </c>
      <c r="V21" s="5">
        <v>0</v>
      </c>
      <c r="W21" s="5">
        <v>5</v>
      </c>
      <c r="X21" s="5">
        <v>5</v>
      </c>
      <c r="Y21" s="6">
        <f t="shared" si="8"/>
        <v>0</v>
      </c>
      <c r="Z21" s="7">
        <f t="shared" si="2"/>
        <v>0</v>
      </c>
      <c r="AA21" s="7">
        <f t="shared" si="3"/>
        <v>0</v>
      </c>
      <c r="AB21" s="6">
        <f t="shared" si="9"/>
        <v>1</v>
      </c>
      <c r="AC21" s="8">
        <f t="shared" si="5"/>
        <v>1</v>
      </c>
      <c r="AD21" s="8">
        <f t="shared" si="6"/>
        <v>0</v>
      </c>
      <c r="AE21" s="5">
        <v>3.99</v>
      </c>
      <c r="AF21" s="5" t="s">
        <v>175</v>
      </c>
      <c r="AG21" s="5" t="s">
        <v>174</v>
      </c>
      <c r="AH21" s="5" t="s">
        <v>174</v>
      </c>
      <c r="AI21" s="5">
        <v>1</v>
      </c>
      <c r="AJ21" s="5">
        <v>4</v>
      </c>
      <c r="AK21" s="9">
        <v>0.2</v>
      </c>
      <c r="AL21" s="5">
        <v>1</v>
      </c>
      <c r="AM21" s="5">
        <v>0</v>
      </c>
      <c r="AN21" s="5">
        <v>0</v>
      </c>
      <c r="AO21" s="5">
        <f t="shared" si="10"/>
        <v>1</v>
      </c>
    </row>
    <row r="22" spans="1:41" x14ac:dyDescent="0.25">
      <c r="A22" t="s">
        <v>198</v>
      </c>
      <c r="B22" t="s">
        <v>111</v>
      </c>
      <c r="C22" t="s">
        <v>112</v>
      </c>
      <c r="D22" t="s">
        <v>113</v>
      </c>
      <c r="E22">
        <v>15</v>
      </c>
      <c r="F22" t="s">
        <v>114</v>
      </c>
      <c r="G22" t="s">
        <v>115</v>
      </c>
      <c r="H22" t="s">
        <v>116</v>
      </c>
      <c r="I22">
        <v>2014</v>
      </c>
      <c r="J22">
        <v>26</v>
      </c>
      <c r="K22" t="s">
        <v>16</v>
      </c>
      <c r="L22" t="s">
        <v>17</v>
      </c>
      <c r="M22">
        <v>2701697</v>
      </c>
      <c r="N22" t="s">
        <v>117</v>
      </c>
      <c r="O22" t="s">
        <v>118</v>
      </c>
      <c r="P22">
        <v>0</v>
      </c>
      <c r="Q22">
        <v>0</v>
      </c>
      <c r="R22">
        <v>0</v>
      </c>
      <c r="S22">
        <v>0</v>
      </c>
      <c r="T22">
        <f t="shared" si="11"/>
        <v>0</v>
      </c>
      <c r="U22" t="s">
        <v>190</v>
      </c>
      <c r="V22">
        <v>2</v>
      </c>
      <c r="W22">
        <v>1</v>
      </c>
      <c r="X22">
        <v>3</v>
      </c>
      <c r="Y22" s="1">
        <f t="shared" si="8"/>
        <v>0.66666666666666663</v>
      </c>
      <c r="Z22" s="3">
        <f t="shared" si="2"/>
        <v>1</v>
      </c>
      <c r="AA22" s="3">
        <f t="shared" si="3"/>
        <v>0</v>
      </c>
      <c r="AB22" s="1">
        <f t="shared" si="9"/>
        <v>0.33333333333333331</v>
      </c>
      <c r="AC22" s="4">
        <f t="shared" si="5"/>
        <v>0</v>
      </c>
      <c r="AD22" s="4">
        <f t="shared" si="6"/>
        <v>0</v>
      </c>
      <c r="AE22">
        <v>4.9400000000000004</v>
      </c>
      <c r="AF22" t="s">
        <v>174</v>
      </c>
      <c r="AG22" t="s">
        <v>174</v>
      </c>
      <c r="AH22" t="s">
        <v>174</v>
      </c>
      <c r="AI22">
        <v>0</v>
      </c>
      <c r="AJ22">
        <v>3</v>
      </c>
      <c r="AK22" s="2">
        <v>0</v>
      </c>
      <c r="AL22">
        <v>0</v>
      </c>
      <c r="AM22">
        <v>0</v>
      </c>
      <c r="AN22">
        <v>0</v>
      </c>
      <c r="AO22">
        <f t="shared" si="10"/>
        <v>0</v>
      </c>
    </row>
    <row r="23" spans="1:41" s="5" customFormat="1" x14ac:dyDescent="0.25">
      <c r="A23" s="5" t="s">
        <v>198</v>
      </c>
      <c r="B23" s="5" t="s">
        <v>119</v>
      </c>
      <c r="C23" s="5" t="s">
        <v>120</v>
      </c>
      <c r="D23" s="5" t="s">
        <v>121</v>
      </c>
      <c r="E23" s="5">
        <v>62</v>
      </c>
      <c r="F23" s="5">
        <v>8</v>
      </c>
      <c r="G23" s="5">
        <v>547</v>
      </c>
      <c r="H23" s="5">
        <v>555</v>
      </c>
      <c r="I23" s="5">
        <v>2014</v>
      </c>
      <c r="J23" s="5">
        <v>18</v>
      </c>
      <c r="K23" s="5" t="s">
        <v>16</v>
      </c>
      <c r="L23" s="5" t="s">
        <v>17</v>
      </c>
      <c r="M23" s="5">
        <v>2591072</v>
      </c>
      <c r="N23" s="5" t="s">
        <v>122</v>
      </c>
      <c r="O23" s="5" t="s">
        <v>123</v>
      </c>
      <c r="P23" s="5">
        <v>0</v>
      </c>
      <c r="Q23" s="5">
        <v>1</v>
      </c>
      <c r="R23" s="5">
        <v>0</v>
      </c>
      <c r="S23" s="5">
        <v>0</v>
      </c>
      <c r="T23" s="5">
        <f t="shared" si="11"/>
        <v>1</v>
      </c>
      <c r="U23" s="5" t="s">
        <v>189</v>
      </c>
      <c r="V23" s="5">
        <v>1</v>
      </c>
      <c r="W23" s="5">
        <v>5</v>
      </c>
      <c r="X23" s="5">
        <v>8</v>
      </c>
      <c r="Y23" s="6">
        <f t="shared" si="8"/>
        <v>0.125</v>
      </c>
      <c r="Z23" s="7">
        <f t="shared" si="2"/>
        <v>1</v>
      </c>
      <c r="AA23" s="7">
        <f t="shared" si="3"/>
        <v>0</v>
      </c>
      <c r="AB23" s="6">
        <f t="shared" si="9"/>
        <v>0.625</v>
      </c>
      <c r="AC23" s="8">
        <f t="shared" si="5"/>
        <v>0</v>
      </c>
      <c r="AD23" s="8">
        <f t="shared" si="6"/>
        <v>0</v>
      </c>
      <c r="AE23" s="5">
        <v>3.25</v>
      </c>
      <c r="AF23" s="5" t="s">
        <v>174</v>
      </c>
      <c r="AG23" s="5" t="s">
        <v>174</v>
      </c>
      <c r="AH23" s="5" t="s">
        <v>174</v>
      </c>
      <c r="AI23" s="5">
        <v>3</v>
      </c>
      <c r="AJ23" s="5">
        <v>5</v>
      </c>
      <c r="AK23" s="9">
        <v>0.38</v>
      </c>
      <c r="AL23" s="5">
        <v>0</v>
      </c>
      <c r="AM23" s="5">
        <v>0</v>
      </c>
      <c r="AN23" s="5">
        <v>0</v>
      </c>
      <c r="AO23" s="5">
        <f t="shared" si="10"/>
        <v>0</v>
      </c>
    </row>
    <row r="24" spans="1:41" x14ac:dyDescent="0.25">
      <c r="A24" t="s">
        <v>198</v>
      </c>
      <c r="B24" t="s">
        <v>124</v>
      </c>
      <c r="C24" t="s">
        <v>125</v>
      </c>
      <c r="D24" t="s">
        <v>126</v>
      </c>
      <c r="E24">
        <v>307</v>
      </c>
      <c r="F24">
        <v>2</v>
      </c>
      <c r="G24" t="s">
        <v>127</v>
      </c>
      <c r="H24" t="s">
        <v>128</v>
      </c>
      <c r="I24">
        <v>2014</v>
      </c>
      <c r="J24">
        <v>42</v>
      </c>
      <c r="K24" t="s">
        <v>16</v>
      </c>
      <c r="L24" t="s">
        <v>17</v>
      </c>
      <c r="M24">
        <v>2595524</v>
      </c>
      <c r="N24" t="s">
        <v>129</v>
      </c>
      <c r="O24" t="s">
        <v>130</v>
      </c>
      <c r="P24">
        <v>0</v>
      </c>
      <c r="Q24">
        <v>0</v>
      </c>
      <c r="R24">
        <v>0</v>
      </c>
      <c r="S24">
        <v>0</v>
      </c>
      <c r="T24">
        <f t="shared" si="11"/>
        <v>0</v>
      </c>
      <c r="U24" t="s">
        <v>190</v>
      </c>
      <c r="V24">
        <v>1</v>
      </c>
      <c r="W24">
        <v>2</v>
      </c>
      <c r="X24">
        <v>13</v>
      </c>
      <c r="Y24" s="1">
        <f t="shared" si="8"/>
        <v>7.6923076923076927E-2</v>
      </c>
      <c r="Z24" s="3">
        <f t="shared" si="2"/>
        <v>1</v>
      </c>
      <c r="AA24" s="3">
        <f t="shared" si="3"/>
        <v>0</v>
      </c>
      <c r="AB24" s="1">
        <f t="shared" si="9"/>
        <v>0.15384615384615385</v>
      </c>
      <c r="AC24" s="4">
        <f t="shared" si="5"/>
        <v>0</v>
      </c>
      <c r="AD24" s="4">
        <f t="shared" si="6"/>
        <v>1</v>
      </c>
      <c r="AE24">
        <v>4.04</v>
      </c>
      <c r="AF24" t="s">
        <v>174</v>
      </c>
      <c r="AG24" t="s">
        <v>174</v>
      </c>
      <c r="AH24" t="s">
        <v>174</v>
      </c>
      <c r="AI24">
        <v>5</v>
      </c>
      <c r="AJ24">
        <v>8</v>
      </c>
      <c r="AK24" s="2">
        <v>0.38</v>
      </c>
      <c r="AL24">
        <v>0</v>
      </c>
      <c r="AM24">
        <v>0</v>
      </c>
      <c r="AN24">
        <v>0</v>
      </c>
      <c r="AO24">
        <f t="shared" si="10"/>
        <v>0</v>
      </c>
    </row>
    <row r="25" spans="1:41" x14ac:dyDescent="0.25">
      <c r="A25" t="s">
        <v>198</v>
      </c>
      <c r="B25" t="s">
        <v>131</v>
      </c>
      <c r="C25" t="s">
        <v>132</v>
      </c>
      <c r="D25" t="s">
        <v>133</v>
      </c>
      <c r="E25">
        <v>97</v>
      </c>
      <c r="F25">
        <v>1</v>
      </c>
      <c r="G25">
        <v>202</v>
      </c>
      <c r="H25">
        <v>210</v>
      </c>
      <c r="I25">
        <v>2014</v>
      </c>
      <c r="J25">
        <v>37</v>
      </c>
      <c r="K25" t="s">
        <v>16</v>
      </c>
      <c r="L25" t="s">
        <v>17</v>
      </c>
      <c r="M25">
        <v>2520736</v>
      </c>
      <c r="N25" t="s">
        <v>134</v>
      </c>
      <c r="O25" t="s">
        <v>135</v>
      </c>
      <c r="P25">
        <v>0</v>
      </c>
      <c r="Q25">
        <v>0</v>
      </c>
      <c r="R25">
        <v>0</v>
      </c>
      <c r="S25">
        <v>0</v>
      </c>
      <c r="T25">
        <f t="shared" si="11"/>
        <v>0</v>
      </c>
      <c r="U25" t="s">
        <v>189</v>
      </c>
      <c r="V25">
        <v>1</v>
      </c>
      <c r="W25">
        <v>5</v>
      </c>
      <c r="X25">
        <v>10</v>
      </c>
      <c r="Y25" s="1">
        <f t="shared" si="8"/>
        <v>0.1</v>
      </c>
      <c r="Z25" s="3">
        <f t="shared" si="2"/>
        <v>1</v>
      </c>
      <c r="AA25" s="3">
        <f t="shared" si="3"/>
        <v>0</v>
      </c>
      <c r="AB25" s="1">
        <f t="shared" si="9"/>
        <v>0.5</v>
      </c>
      <c r="AC25" s="4">
        <f t="shared" si="5"/>
        <v>0</v>
      </c>
      <c r="AD25" s="4">
        <f t="shared" si="6"/>
        <v>0</v>
      </c>
      <c r="AE25">
        <v>4.01</v>
      </c>
      <c r="AF25" t="s">
        <v>174</v>
      </c>
      <c r="AG25" t="s">
        <v>175</v>
      </c>
      <c r="AH25" t="s">
        <v>175</v>
      </c>
      <c r="AI25">
        <v>3</v>
      </c>
      <c r="AJ25">
        <v>7</v>
      </c>
      <c r="AK25" s="2">
        <v>0.3</v>
      </c>
      <c r="AL25">
        <v>0</v>
      </c>
      <c r="AM25">
        <v>1</v>
      </c>
      <c r="AN25">
        <v>1</v>
      </c>
      <c r="AO25">
        <f t="shared" si="10"/>
        <v>1</v>
      </c>
    </row>
    <row r="26" spans="1:41" x14ac:dyDescent="0.25">
      <c r="A26" t="s">
        <v>198</v>
      </c>
      <c r="B26" t="s">
        <v>136</v>
      </c>
      <c r="C26" t="s">
        <v>137</v>
      </c>
      <c r="D26" t="s">
        <v>108</v>
      </c>
      <c r="E26">
        <v>9</v>
      </c>
      <c r="F26">
        <v>12</v>
      </c>
      <c r="I26">
        <v>2014</v>
      </c>
      <c r="J26">
        <v>35</v>
      </c>
      <c r="K26" t="s">
        <v>16</v>
      </c>
      <c r="L26" t="s">
        <v>17</v>
      </c>
      <c r="M26">
        <v>2802149</v>
      </c>
      <c r="N26" t="s">
        <v>109</v>
      </c>
      <c r="O26" t="s">
        <v>138</v>
      </c>
      <c r="P26">
        <v>0</v>
      </c>
      <c r="Q26">
        <v>0</v>
      </c>
      <c r="R26">
        <v>0</v>
      </c>
      <c r="S26">
        <v>0</v>
      </c>
      <c r="T26">
        <f t="shared" si="11"/>
        <v>0</v>
      </c>
      <c r="U26" t="s">
        <v>189</v>
      </c>
      <c r="V26">
        <v>1</v>
      </c>
      <c r="W26">
        <v>9</v>
      </c>
      <c r="X26">
        <v>12</v>
      </c>
      <c r="Y26" s="1">
        <f t="shared" si="8"/>
        <v>8.3333333333333329E-2</v>
      </c>
      <c r="Z26" s="3">
        <f t="shared" si="2"/>
        <v>1</v>
      </c>
      <c r="AA26" s="3">
        <f t="shared" si="3"/>
        <v>0</v>
      </c>
      <c r="AB26" s="1">
        <f t="shared" si="9"/>
        <v>0.75</v>
      </c>
      <c r="AC26" s="4">
        <f t="shared" si="5"/>
        <v>0</v>
      </c>
      <c r="AD26" s="4">
        <f t="shared" si="6"/>
        <v>0</v>
      </c>
      <c r="AE26">
        <v>4.45</v>
      </c>
      <c r="AF26" t="s">
        <v>175</v>
      </c>
      <c r="AG26" t="s">
        <v>174</v>
      </c>
      <c r="AH26" t="s">
        <v>175</v>
      </c>
      <c r="AI26">
        <v>3</v>
      </c>
      <c r="AJ26">
        <v>9</v>
      </c>
      <c r="AK26" s="2">
        <v>0.25</v>
      </c>
      <c r="AL26">
        <v>1</v>
      </c>
      <c r="AM26">
        <v>0</v>
      </c>
      <c r="AN26">
        <v>1</v>
      </c>
      <c r="AO26">
        <f t="shared" si="10"/>
        <v>1</v>
      </c>
    </row>
    <row r="27" spans="1:41" x14ac:dyDescent="0.25">
      <c r="A27" t="s">
        <v>198</v>
      </c>
      <c r="B27" t="s">
        <v>139</v>
      </c>
      <c r="C27" t="s">
        <v>140</v>
      </c>
      <c r="D27" t="s">
        <v>141</v>
      </c>
      <c r="E27">
        <v>9</v>
      </c>
      <c r="F27">
        <v>1</v>
      </c>
      <c r="I27">
        <v>2014</v>
      </c>
      <c r="J27">
        <v>24</v>
      </c>
      <c r="K27" t="s">
        <v>16</v>
      </c>
      <c r="L27" t="s">
        <v>17</v>
      </c>
      <c r="M27">
        <v>2581766</v>
      </c>
      <c r="N27" t="s">
        <v>142</v>
      </c>
      <c r="O27" t="s">
        <v>143</v>
      </c>
      <c r="P27">
        <v>0</v>
      </c>
      <c r="Q27">
        <v>0</v>
      </c>
      <c r="R27">
        <v>0</v>
      </c>
      <c r="S27">
        <v>0</v>
      </c>
      <c r="T27">
        <f t="shared" si="11"/>
        <v>0</v>
      </c>
      <c r="U27" t="s">
        <v>189</v>
      </c>
      <c r="V27">
        <v>0</v>
      </c>
      <c r="W27">
        <v>9</v>
      </c>
      <c r="X27">
        <v>9</v>
      </c>
      <c r="Y27" s="1">
        <f t="shared" si="8"/>
        <v>0</v>
      </c>
      <c r="Z27" s="3">
        <f t="shared" si="2"/>
        <v>0</v>
      </c>
      <c r="AA27" s="3">
        <f t="shared" si="3"/>
        <v>0</v>
      </c>
      <c r="AB27" s="1">
        <f t="shared" si="9"/>
        <v>1</v>
      </c>
      <c r="AC27" s="4">
        <f t="shared" si="5"/>
        <v>1</v>
      </c>
      <c r="AD27" s="4">
        <f t="shared" si="6"/>
        <v>0</v>
      </c>
      <c r="AE27">
        <v>3.07</v>
      </c>
      <c r="AF27" t="s">
        <v>175</v>
      </c>
      <c r="AG27" t="s">
        <v>175</v>
      </c>
      <c r="AH27" t="s">
        <v>175</v>
      </c>
      <c r="AI27">
        <v>7</v>
      </c>
      <c r="AJ27">
        <v>2</v>
      </c>
      <c r="AK27" s="2">
        <v>0.78</v>
      </c>
      <c r="AL27">
        <v>1</v>
      </c>
      <c r="AM27">
        <v>1</v>
      </c>
      <c r="AN27">
        <v>1</v>
      </c>
      <c r="AO27">
        <f t="shared" si="10"/>
        <v>1</v>
      </c>
    </row>
    <row r="28" spans="1:41" x14ac:dyDescent="0.25">
      <c r="A28" t="s">
        <v>198</v>
      </c>
      <c r="B28" t="s">
        <v>144</v>
      </c>
      <c r="C28" t="s">
        <v>145</v>
      </c>
      <c r="D28" t="s">
        <v>146</v>
      </c>
      <c r="E28">
        <v>30</v>
      </c>
      <c r="F28">
        <v>10</v>
      </c>
      <c r="G28">
        <v>660</v>
      </c>
      <c r="H28">
        <v>664</v>
      </c>
      <c r="I28">
        <v>2014</v>
      </c>
      <c r="J28">
        <v>17</v>
      </c>
      <c r="K28" t="s">
        <v>16</v>
      </c>
      <c r="L28" t="s">
        <v>17</v>
      </c>
      <c r="M28">
        <v>2726610</v>
      </c>
      <c r="N28" t="s">
        <v>147</v>
      </c>
      <c r="O28" t="s">
        <v>148</v>
      </c>
      <c r="P28">
        <v>0</v>
      </c>
      <c r="Q28">
        <v>0</v>
      </c>
      <c r="R28">
        <v>0</v>
      </c>
      <c r="S28">
        <v>0</v>
      </c>
      <c r="T28">
        <f t="shared" si="11"/>
        <v>0</v>
      </c>
      <c r="U28" t="s">
        <v>190</v>
      </c>
      <c r="V28">
        <v>1</v>
      </c>
      <c r="W28">
        <v>9</v>
      </c>
      <c r="X28">
        <v>12</v>
      </c>
      <c r="Y28" s="1">
        <f t="shared" si="8"/>
        <v>8.3333333333333329E-2</v>
      </c>
      <c r="Z28" s="3">
        <f t="shared" si="2"/>
        <v>1</v>
      </c>
      <c r="AA28" s="3">
        <f t="shared" si="3"/>
        <v>0</v>
      </c>
      <c r="AB28" s="1">
        <f t="shared" si="9"/>
        <v>0.75</v>
      </c>
      <c r="AC28" s="4">
        <f t="shared" si="5"/>
        <v>0</v>
      </c>
      <c r="AD28" s="4">
        <f t="shared" si="6"/>
        <v>0</v>
      </c>
      <c r="AE28">
        <v>2.66</v>
      </c>
      <c r="AF28" t="s">
        <v>174</v>
      </c>
      <c r="AG28" t="s">
        <v>174</v>
      </c>
      <c r="AH28" t="s">
        <v>174</v>
      </c>
      <c r="AI28">
        <v>4</v>
      </c>
      <c r="AJ28">
        <v>8</v>
      </c>
      <c r="AK28" s="2">
        <v>0.33</v>
      </c>
      <c r="AL28">
        <v>0</v>
      </c>
      <c r="AM28">
        <v>0</v>
      </c>
      <c r="AN28">
        <v>0</v>
      </c>
      <c r="AO28">
        <f t="shared" si="10"/>
        <v>0</v>
      </c>
    </row>
    <row r="29" spans="1:41" x14ac:dyDescent="0.25">
      <c r="A29" t="s">
        <v>198</v>
      </c>
      <c r="B29" t="s">
        <v>149</v>
      </c>
      <c r="C29" t="s">
        <v>191</v>
      </c>
      <c r="D29" t="s">
        <v>28</v>
      </c>
      <c r="E29">
        <v>134</v>
      </c>
      <c r="F29">
        <v>1</v>
      </c>
      <c r="G29">
        <v>105</v>
      </c>
      <c r="H29">
        <v>111</v>
      </c>
      <c r="I29">
        <v>2014</v>
      </c>
      <c r="J29">
        <v>13</v>
      </c>
      <c r="K29" t="s">
        <v>16</v>
      </c>
      <c r="L29" t="s">
        <v>17</v>
      </c>
      <c r="M29">
        <v>2381023</v>
      </c>
      <c r="N29" t="s">
        <v>29</v>
      </c>
      <c r="O29" t="s">
        <v>150</v>
      </c>
      <c r="P29">
        <v>0</v>
      </c>
      <c r="Q29">
        <v>0</v>
      </c>
      <c r="R29">
        <v>0</v>
      </c>
      <c r="S29">
        <v>0</v>
      </c>
      <c r="T29">
        <f t="shared" si="11"/>
        <v>0</v>
      </c>
      <c r="U29" t="s">
        <v>190</v>
      </c>
      <c r="V29">
        <v>5</v>
      </c>
      <c r="W29">
        <v>9</v>
      </c>
      <c r="X29">
        <v>15</v>
      </c>
      <c r="Y29" s="1">
        <f t="shared" si="8"/>
        <v>0.33333333333333331</v>
      </c>
      <c r="Z29" s="3">
        <f t="shared" si="2"/>
        <v>1</v>
      </c>
      <c r="AA29" s="3">
        <f t="shared" si="3"/>
        <v>0</v>
      </c>
      <c r="AB29" s="1">
        <f t="shared" si="9"/>
        <v>0.6</v>
      </c>
      <c r="AC29" s="4">
        <f t="shared" si="5"/>
        <v>0</v>
      </c>
      <c r="AD29" s="4">
        <f t="shared" si="6"/>
        <v>0</v>
      </c>
      <c r="AE29">
        <v>1.66</v>
      </c>
      <c r="AF29" t="s">
        <v>174</v>
      </c>
      <c r="AG29" t="s">
        <v>175</v>
      </c>
      <c r="AH29" t="s">
        <v>175</v>
      </c>
      <c r="AI29">
        <v>8</v>
      </c>
      <c r="AJ29">
        <v>7</v>
      </c>
      <c r="AK29" s="2">
        <v>0.53</v>
      </c>
      <c r="AL29">
        <v>0</v>
      </c>
      <c r="AM29">
        <v>1</v>
      </c>
      <c r="AN29">
        <v>1</v>
      </c>
      <c r="AO29">
        <f t="shared" si="10"/>
        <v>1</v>
      </c>
    </row>
    <row r="30" spans="1:41" x14ac:dyDescent="0.25">
      <c r="A30" t="s">
        <v>198</v>
      </c>
      <c r="B30" t="s">
        <v>151</v>
      </c>
      <c r="C30" t="s">
        <v>152</v>
      </c>
      <c r="D30" t="s">
        <v>146</v>
      </c>
      <c r="E30">
        <v>30</v>
      </c>
      <c r="F30">
        <v>3</v>
      </c>
      <c r="G30">
        <v>154</v>
      </c>
      <c r="H30">
        <v>158</v>
      </c>
      <c r="I30">
        <v>2014</v>
      </c>
      <c r="J30">
        <v>16</v>
      </c>
      <c r="K30" t="s">
        <v>16</v>
      </c>
      <c r="L30" t="s">
        <v>17</v>
      </c>
      <c r="M30">
        <v>2580108</v>
      </c>
      <c r="N30" t="s">
        <v>147</v>
      </c>
      <c r="O30" t="s">
        <v>153</v>
      </c>
      <c r="P30">
        <v>0</v>
      </c>
      <c r="Q30">
        <v>0</v>
      </c>
      <c r="R30">
        <v>0</v>
      </c>
      <c r="S30">
        <v>0</v>
      </c>
      <c r="T30">
        <f t="shared" si="11"/>
        <v>0</v>
      </c>
      <c r="U30" t="s">
        <v>189</v>
      </c>
      <c r="V30">
        <v>3</v>
      </c>
      <c r="W30">
        <v>4</v>
      </c>
      <c r="X30">
        <v>7</v>
      </c>
      <c r="Y30" s="1">
        <f t="shared" si="8"/>
        <v>0.42857142857142855</v>
      </c>
      <c r="Z30" s="3">
        <f t="shared" si="2"/>
        <v>1</v>
      </c>
      <c r="AA30" s="3">
        <f t="shared" si="3"/>
        <v>0</v>
      </c>
      <c r="AB30" s="1">
        <f t="shared" si="9"/>
        <v>0.5714285714285714</v>
      </c>
      <c r="AC30" s="4">
        <f t="shared" si="5"/>
        <v>0</v>
      </c>
      <c r="AD30" s="4">
        <f t="shared" si="6"/>
        <v>0</v>
      </c>
      <c r="AE30">
        <v>3.22</v>
      </c>
      <c r="AF30" t="s">
        <v>174</v>
      </c>
      <c r="AG30" t="s">
        <v>174</v>
      </c>
      <c r="AH30" t="s">
        <v>174</v>
      </c>
      <c r="AI30">
        <v>1</v>
      </c>
      <c r="AJ30">
        <v>6</v>
      </c>
      <c r="AK30" s="2">
        <v>0.14000000000000001</v>
      </c>
      <c r="AL30">
        <v>0</v>
      </c>
      <c r="AM30">
        <v>0</v>
      </c>
      <c r="AN30">
        <v>0</v>
      </c>
      <c r="AO30">
        <f t="shared" si="10"/>
        <v>0</v>
      </c>
    </row>
    <row r="31" spans="1:41" x14ac:dyDescent="0.25">
      <c r="A31" t="s">
        <v>198</v>
      </c>
      <c r="B31" t="s">
        <v>154</v>
      </c>
      <c r="C31" t="s">
        <v>155</v>
      </c>
      <c r="D31" t="s">
        <v>156</v>
      </c>
      <c r="E31">
        <v>30</v>
      </c>
      <c r="F31">
        <v>1</v>
      </c>
      <c r="G31">
        <v>82</v>
      </c>
      <c r="H31">
        <v>88</v>
      </c>
      <c r="I31">
        <v>2014</v>
      </c>
      <c r="J31">
        <v>15</v>
      </c>
      <c r="K31" t="s">
        <v>16</v>
      </c>
      <c r="L31" t="s">
        <v>23</v>
      </c>
      <c r="M31">
        <v>2327009</v>
      </c>
      <c r="N31" t="s">
        <v>157</v>
      </c>
      <c r="O31" t="s">
        <v>158</v>
      </c>
      <c r="P31">
        <v>0</v>
      </c>
      <c r="Q31">
        <v>0</v>
      </c>
      <c r="R31">
        <v>0</v>
      </c>
      <c r="S31">
        <v>0</v>
      </c>
      <c r="T31">
        <f t="shared" si="11"/>
        <v>0</v>
      </c>
      <c r="U31" t="s">
        <v>190</v>
      </c>
      <c r="V31">
        <v>1</v>
      </c>
      <c r="W31">
        <v>2</v>
      </c>
      <c r="X31">
        <v>5</v>
      </c>
      <c r="Y31" s="1">
        <f t="shared" si="8"/>
        <v>0.2</v>
      </c>
      <c r="Z31" s="3">
        <f t="shared" si="2"/>
        <v>1</v>
      </c>
      <c r="AA31" s="3">
        <f t="shared" si="3"/>
        <v>0</v>
      </c>
      <c r="AB31" s="1">
        <f t="shared" si="9"/>
        <v>0.4</v>
      </c>
      <c r="AC31" s="4">
        <f t="shared" si="5"/>
        <v>0</v>
      </c>
      <c r="AD31" s="4">
        <f t="shared" si="6"/>
        <v>0</v>
      </c>
      <c r="AE31">
        <v>1.23</v>
      </c>
      <c r="AF31" t="s">
        <v>175</v>
      </c>
      <c r="AG31" t="s">
        <v>174</v>
      </c>
      <c r="AH31" t="s">
        <v>175</v>
      </c>
      <c r="AI31">
        <v>4</v>
      </c>
      <c r="AJ31">
        <v>1</v>
      </c>
      <c r="AK31" s="2">
        <v>0.8</v>
      </c>
      <c r="AL31">
        <v>1</v>
      </c>
      <c r="AM31">
        <v>0</v>
      </c>
      <c r="AN31">
        <v>1</v>
      </c>
      <c r="AO31">
        <f t="shared" si="10"/>
        <v>1</v>
      </c>
    </row>
    <row r="32" spans="1:41" x14ac:dyDescent="0.25">
      <c r="A32" t="s">
        <v>198</v>
      </c>
      <c r="B32" t="s">
        <v>159</v>
      </c>
      <c r="C32" t="s">
        <v>160</v>
      </c>
      <c r="D32" t="s">
        <v>113</v>
      </c>
      <c r="E32">
        <v>15</v>
      </c>
      <c r="F32" t="s">
        <v>161</v>
      </c>
      <c r="G32" t="s">
        <v>162</v>
      </c>
      <c r="H32" t="s">
        <v>163</v>
      </c>
      <c r="I32">
        <v>2014</v>
      </c>
      <c r="J32">
        <v>12</v>
      </c>
      <c r="K32" t="s">
        <v>16</v>
      </c>
      <c r="L32" t="s">
        <v>17</v>
      </c>
      <c r="M32">
        <v>2576222</v>
      </c>
      <c r="N32" t="s">
        <v>117</v>
      </c>
      <c r="O32" t="s">
        <v>164</v>
      </c>
      <c r="P32">
        <v>0</v>
      </c>
      <c r="Q32">
        <v>0</v>
      </c>
      <c r="R32">
        <v>0</v>
      </c>
      <c r="S32">
        <v>0</v>
      </c>
      <c r="T32">
        <f t="shared" si="11"/>
        <v>0</v>
      </c>
      <c r="U32" t="s">
        <v>190</v>
      </c>
      <c r="V32">
        <v>0</v>
      </c>
      <c r="W32">
        <v>7</v>
      </c>
      <c r="X32">
        <v>12</v>
      </c>
      <c r="Y32" s="1">
        <f t="shared" si="8"/>
        <v>0</v>
      </c>
      <c r="Z32" s="3">
        <f t="shared" si="2"/>
        <v>0</v>
      </c>
      <c r="AA32" s="3">
        <f t="shared" si="3"/>
        <v>0</v>
      </c>
      <c r="AB32" s="1">
        <f t="shared" si="9"/>
        <v>0.58333333333333337</v>
      </c>
      <c r="AC32" s="4">
        <f t="shared" si="5"/>
        <v>0</v>
      </c>
      <c r="AD32" s="4">
        <f t="shared" si="6"/>
        <v>0</v>
      </c>
      <c r="AE32">
        <v>2.6</v>
      </c>
      <c r="AF32" t="s">
        <v>174</v>
      </c>
      <c r="AG32" t="s">
        <v>174</v>
      </c>
      <c r="AH32" t="s">
        <v>174</v>
      </c>
      <c r="AI32">
        <v>7</v>
      </c>
      <c r="AJ32">
        <v>5</v>
      </c>
      <c r="AK32" s="2">
        <v>0.57999999999999996</v>
      </c>
      <c r="AL32">
        <v>0</v>
      </c>
      <c r="AM32">
        <v>0</v>
      </c>
      <c r="AN32">
        <v>0</v>
      </c>
      <c r="AO32">
        <f t="shared" si="10"/>
        <v>0</v>
      </c>
    </row>
    <row r="33" spans="1:41" x14ac:dyDescent="0.25">
      <c r="A33" t="s">
        <v>198</v>
      </c>
      <c r="B33" t="s">
        <v>165</v>
      </c>
      <c r="C33" t="s">
        <v>192</v>
      </c>
      <c r="D33" t="s">
        <v>113</v>
      </c>
      <c r="E33">
        <v>15</v>
      </c>
      <c r="F33">
        <v>1</v>
      </c>
      <c r="G33">
        <v>101</v>
      </c>
      <c r="H33">
        <v>109</v>
      </c>
      <c r="I33">
        <v>2014</v>
      </c>
      <c r="J33">
        <v>10</v>
      </c>
      <c r="K33" t="s">
        <v>16</v>
      </c>
      <c r="L33" t="s">
        <v>17</v>
      </c>
      <c r="M33">
        <v>2590786</v>
      </c>
      <c r="N33" t="s">
        <v>117</v>
      </c>
      <c r="O33" t="s">
        <v>166</v>
      </c>
      <c r="P33">
        <v>0</v>
      </c>
      <c r="Q33">
        <v>0</v>
      </c>
      <c r="R33">
        <v>0</v>
      </c>
      <c r="S33">
        <v>0</v>
      </c>
      <c r="T33">
        <f t="shared" si="11"/>
        <v>0</v>
      </c>
      <c r="U33" t="s">
        <v>190</v>
      </c>
      <c r="V33">
        <v>0</v>
      </c>
      <c r="W33">
        <v>4</v>
      </c>
      <c r="X33">
        <v>11</v>
      </c>
      <c r="Y33" s="1">
        <f t="shared" si="8"/>
        <v>0</v>
      </c>
      <c r="Z33" s="3">
        <f t="shared" si="2"/>
        <v>0</v>
      </c>
      <c r="AA33" s="3">
        <f t="shared" si="3"/>
        <v>0</v>
      </c>
      <c r="AB33" s="1">
        <f t="shared" si="9"/>
        <v>0.36363636363636365</v>
      </c>
      <c r="AC33" s="4">
        <f t="shared" si="5"/>
        <v>0</v>
      </c>
      <c r="AD33" s="4">
        <f t="shared" si="6"/>
        <v>0</v>
      </c>
      <c r="AE33">
        <v>2.09</v>
      </c>
      <c r="AF33" t="s">
        <v>175</v>
      </c>
      <c r="AG33" t="s">
        <v>174</v>
      </c>
      <c r="AH33" t="s">
        <v>174</v>
      </c>
      <c r="AI33">
        <v>8</v>
      </c>
      <c r="AJ33">
        <v>3</v>
      </c>
      <c r="AK33" s="2">
        <v>0.73</v>
      </c>
      <c r="AL33">
        <v>1</v>
      </c>
      <c r="AM33">
        <v>0</v>
      </c>
      <c r="AN33">
        <v>0</v>
      </c>
      <c r="AO33">
        <f t="shared" si="10"/>
        <v>1</v>
      </c>
    </row>
  </sheetData>
  <autoFilter ref="A1:AO3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Top Közlemények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Szluka Péter</dc:creator>
  <cp:lastModifiedBy>Szluka Péter</cp:lastModifiedBy>
  <dcterms:created xsi:type="dcterms:W3CDTF">2017-11-15T07:40:33Z</dcterms:created>
  <dcterms:modified xsi:type="dcterms:W3CDTF">2018-02-06T14:23:19Z</dcterms:modified>
</cp:coreProperties>
</file>